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<sst xmlns="http://schemas.openxmlformats.org/spreadsheetml/2006/main" count="50" uniqueCount="39">
  <si>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Розрахунок</t>
  </si>
  <si>
    <t>№ з/п</t>
  </si>
  <si>
    <t>Показники</t>
  </si>
  <si>
    <t>Од. виміру</t>
  </si>
  <si>
    <t>1.1.</t>
  </si>
  <si>
    <t>1.2.</t>
  </si>
  <si>
    <t>1.3.</t>
  </si>
  <si>
    <t>субота</t>
  </si>
  <si>
    <t>неділя</t>
  </si>
  <si>
    <t xml:space="preserve"> грн.</t>
  </si>
  <si>
    <t>Отриманий виторг, разом, у т.ч.</t>
  </si>
  <si>
    <t>Отриманий виторг в середньому на день</t>
  </si>
  <si>
    <t>Загальна сума очікуємого виторгу</t>
  </si>
  <si>
    <t>Відпрацьовано годин</t>
  </si>
  <si>
    <t>год.</t>
  </si>
  <si>
    <t xml:space="preserve">Годинна тарифна ставка кондуктора </t>
  </si>
  <si>
    <t>грн./год.</t>
  </si>
  <si>
    <t>Коефіцієнт нарахувань (доплат, премій, інших)</t>
  </si>
  <si>
    <t>Доплати, премії та інші види нарахувань</t>
  </si>
  <si>
    <t>Заробітна плата кондукторів</t>
  </si>
  <si>
    <t>Зарплата кондукторів із нарахованим ЄСВ</t>
  </si>
  <si>
    <t>Коефіцієнт нарахувань ЄСВ</t>
  </si>
  <si>
    <t>Загальна сума втрат, яке понесе підприємство</t>
  </si>
  <si>
    <t>до рішення виконавчого комітету</t>
  </si>
  <si>
    <t>Додаток №1</t>
  </si>
  <si>
    <t xml:space="preserve">Директор Хмельницького комунального </t>
  </si>
  <si>
    <t>підприємства "Електротранс"</t>
  </si>
  <si>
    <t>В. Паламарчук</t>
  </si>
  <si>
    <t xml:space="preserve">                                </t>
  </si>
  <si>
    <t>1 вересня</t>
  </si>
  <si>
    <t>7-8 вересня</t>
  </si>
  <si>
    <t>14-15 вересня</t>
  </si>
  <si>
    <t>ІІ. Заробітна плата, яка була б нарахована кондукторам громадського транспорту за роботу 28-29 вересня 2019 р.</t>
  </si>
  <si>
    <t>ІІІ. Загальна сума втрат, яке понесе підприємство за роботу 28-29 вересня 2019 р.</t>
  </si>
  <si>
    <t>очікуємих втрат від безкоштовного перевезення всіх громадян тролейбусом                 28-29 вересня 2019 року по Хмельницькому комунальному підприємству "Електротранс"</t>
  </si>
  <si>
    <t>І. Очікуваний виторг від роботи міського електричного транспорту (тролейбус)                    28-29 вересня 2019 р.</t>
  </si>
  <si>
    <t>Компенсація за пільгові перевезення</t>
  </si>
  <si>
    <t>Загальна сума виторгу з компенсацією</t>
  </si>
  <si>
    <t>міської ради №789 від 26.09.2019 р.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</si>
</sst>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E3" sqref="E3:I3"/>
    </sheetView>
  </sheetViews>
  <sheetFormatPr defaultColWidth="9.140625" defaultRowHeight="12.75"/>
  <cols>
    <col min="1" max="1" width="7.421875" style="0" customWidth="1"/>
    <col min="6" max="6" width="10.140625" style="0" customWidth="1"/>
  </cols>
  <sheetData>
    <row r="1" spans="5:9" ht="15.75">
      <c r="E1" s="7"/>
      <c r="F1" s="26" t="s">
        <v>24</v>
      </c>
      <c r="G1" s="26"/>
      <c r="H1" s="26"/>
      <c r="I1" s="26"/>
    </row>
    <row r="2" spans="5:9" ht="15.75">
      <c r="E2" s="26" t="s">
        <v>23</v>
      </c>
      <c r="F2" s="26"/>
      <c r="G2" s="26"/>
      <c r="H2" s="26"/>
      <c r="I2" s="26"/>
    </row>
    <row r="3" spans="5:9" ht="15.75">
      <c r="E3" s="26" t="s">
        <v>38</v>
      </c>
      <c r="F3" s="26"/>
      <c r="G3" s="26"/>
      <c r="H3" s="26"/>
      <c r="I3" s="26"/>
    </row>
    <row r="4" spans="5:9" ht="15.75">
      <c r="E4" s="9"/>
      <c r="F4" s="9"/>
      <c r="G4" s="9"/>
      <c r="H4" s="9"/>
      <c r="I4" s="9"/>
    </row>
    <row r="5" s="1" customFormat="1" ht="15.75"/>
    <row r="6" spans="1:9" s="1" customFormat="1" ht="15.75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9" s="1" customFormat="1" ht="45" customHeight="1">
      <c r="A7" s="25" t="s">
        <v>34</v>
      </c>
      <c r="B7" s="25"/>
      <c r="C7" s="25"/>
      <c r="D7" s="25"/>
      <c r="E7" s="25"/>
      <c r="F7" s="25"/>
      <c r="G7" s="25"/>
      <c r="H7" s="25"/>
      <c r="I7" s="25"/>
    </row>
    <row r="8" spans="1:9" s="1" customFormat="1" ht="19.5" customHeight="1">
      <c r="A8" s="6"/>
      <c r="B8" s="6"/>
      <c r="C8" s="6"/>
      <c r="D8" s="6"/>
      <c r="E8" s="6"/>
      <c r="F8" s="6"/>
      <c r="G8" s="6"/>
      <c r="H8" s="6"/>
      <c r="I8" s="6"/>
    </row>
    <row r="9" spans="1:9" s="1" customFormat="1" ht="28.5" customHeight="1">
      <c r="A9" s="3" t="s">
        <v>1</v>
      </c>
      <c r="B9" s="16" t="s">
        <v>2</v>
      </c>
      <c r="C9" s="16"/>
      <c r="D9" s="16"/>
      <c r="E9" s="16"/>
      <c r="F9" s="16"/>
      <c r="G9" s="3" t="s">
        <v>3</v>
      </c>
      <c r="H9" s="3" t="s">
        <v>7</v>
      </c>
      <c r="I9" s="3" t="s">
        <v>8</v>
      </c>
    </row>
    <row r="10" spans="1:9" s="1" customFormat="1" ht="31.5" customHeight="1">
      <c r="A10" s="16" t="s">
        <v>35</v>
      </c>
      <c r="B10" s="16"/>
      <c r="C10" s="16"/>
      <c r="D10" s="16"/>
      <c r="E10" s="16"/>
      <c r="F10" s="16"/>
      <c r="G10" s="16"/>
      <c r="H10" s="16"/>
      <c r="I10" s="16"/>
    </row>
    <row r="11" spans="1:9" s="1" customFormat="1" ht="15.75">
      <c r="A11" s="4">
        <v>1</v>
      </c>
      <c r="B11" s="14" t="s">
        <v>10</v>
      </c>
      <c r="C11" s="14"/>
      <c r="D11" s="14"/>
      <c r="E11" s="14"/>
      <c r="F11" s="14"/>
      <c r="G11" s="4" t="s">
        <v>9</v>
      </c>
      <c r="H11" s="5">
        <f>H12+H13+H14</f>
        <v>128632</v>
      </c>
      <c r="I11" s="5">
        <f>I12+I13+I14</f>
        <v>207329.5</v>
      </c>
    </row>
    <row r="12" spans="1:9" s="1" customFormat="1" ht="15.75">
      <c r="A12" s="4" t="s">
        <v>4</v>
      </c>
      <c r="B12" s="14" t="s">
        <v>29</v>
      </c>
      <c r="C12" s="14"/>
      <c r="D12" s="14"/>
      <c r="E12" s="14"/>
      <c r="F12" s="14"/>
      <c r="G12" s="4" t="s">
        <v>9</v>
      </c>
      <c r="H12" s="5"/>
      <c r="I12" s="5">
        <v>77714</v>
      </c>
    </row>
    <row r="13" spans="1:9" s="1" customFormat="1" ht="17.25" customHeight="1">
      <c r="A13" s="4" t="s">
        <v>5</v>
      </c>
      <c r="B13" s="14" t="s">
        <v>30</v>
      </c>
      <c r="C13" s="14"/>
      <c r="D13" s="14"/>
      <c r="E13" s="14"/>
      <c r="F13" s="14"/>
      <c r="G13" s="4" t="s">
        <v>9</v>
      </c>
      <c r="H13" s="5">
        <v>64785</v>
      </c>
      <c r="I13" s="5">
        <v>62800.5</v>
      </c>
    </row>
    <row r="14" spans="1:9" s="1" customFormat="1" ht="15.75">
      <c r="A14" s="4" t="s">
        <v>6</v>
      </c>
      <c r="B14" s="14" t="s">
        <v>31</v>
      </c>
      <c r="C14" s="14"/>
      <c r="D14" s="14"/>
      <c r="E14" s="14"/>
      <c r="F14" s="14"/>
      <c r="G14" s="4" t="s">
        <v>9</v>
      </c>
      <c r="H14" s="5">
        <v>63847</v>
      </c>
      <c r="I14" s="5">
        <v>66815</v>
      </c>
    </row>
    <row r="15" spans="1:9" s="1" customFormat="1" ht="15.75">
      <c r="A15" s="4">
        <v>2</v>
      </c>
      <c r="B15" s="14" t="s">
        <v>11</v>
      </c>
      <c r="C15" s="14"/>
      <c r="D15" s="14"/>
      <c r="E15" s="14"/>
      <c r="F15" s="14"/>
      <c r="G15" s="4" t="s">
        <v>9</v>
      </c>
      <c r="H15" s="5">
        <f>ROUND(H11/2,0)</f>
        <v>64316</v>
      </c>
      <c r="I15" s="5">
        <f>ROUND(I11/3,0)</f>
        <v>69110</v>
      </c>
    </row>
    <row r="16" spans="1:9" s="1" customFormat="1" ht="15.75">
      <c r="A16" s="4">
        <v>3</v>
      </c>
      <c r="B16" s="14" t="s">
        <v>12</v>
      </c>
      <c r="C16" s="14"/>
      <c r="D16" s="14"/>
      <c r="E16" s="14"/>
      <c r="F16" s="14"/>
      <c r="G16" s="4" t="s">
        <v>9</v>
      </c>
      <c r="H16" s="15">
        <f>H15+I15</f>
        <v>133426</v>
      </c>
      <c r="I16" s="15"/>
    </row>
    <row r="17" spans="1:9" s="1" customFormat="1" ht="15.75">
      <c r="A17" s="4">
        <v>4</v>
      </c>
      <c r="B17" s="19" t="s">
        <v>36</v>
      </c>
      <c r="C17" s="20"/>
      <c r="D17" s="20"/>
      <c r="E17" s="20"/>
      <c r="F17" s="21"/>
      <c r="G17" s="4" t="s">
        <v>9</v>
      </c>
      <c r="H17" s="22">
        <f>ROUND(H16/3.5*2.889*3.5,0)</f>
        <v>385468</v>
      </c>
      <c r="I17" s="23"/>
    </row>
    <row r="18" spans="1:9" s="1" customFormat="1" ht="15.75">
      <c r="A18" s="4">
        <v>5</v>
      </c>
      <c r="B18" s="14" t="s">
        <v>37</v>
      </c>
      <c r="C18" s="14"/>
      <c r="D18" s="14"/>
      <c r="E18" s="14"/>
      <c r="F18" s="14"/>
      <c r="G18" s="4" t="s">
        <v>9</v>
      </c>
      <c r="H18" s="22">
        <f>H16+H17</f>
        <v>518894</v>
      </c>
      <c r="I18" s="23"/>
    </row>
    <row r="19" spans="1:9" s="1" customFormat="1" ht="34.5" customHeight="1">
      <c r="A19" s="16" t="s">
        <v>32</v>
      </c>
      <c r="B19" s="16"/>
      <c r="C19" s="16"/>
      <c r="D19" s="16"/>
      <c r="E19" s="16"/>
      <c r="F19" s="16"/>
      <c r="G19" s="16"/>
      <c r="H19" s="16"/>
      <c r="I19" s="16"/>
    </row>
    <row r="20" spans="1:9" s="1" customFormat="1" ht="15.75">
      <c r="A20" s="4">
        <v>1</v>
      </c>
      <c r="B20" s="14" t="s">
        <v>13</v>
      </c>
      <c r="C20" s="14"/>
      <c r="D20" s="14"/>
      <c r="E20" s="14"/>
      <c r="F20" s="14"/>
      <c r="G20" s="4" t="s">
        <v>14</v>
      </c>
      <c r="H20" s="15">
        <f>ROUND((714.11+1382.87+1382.27)/5*2,2)</f>
        <v>1391.7</v>
      </c>
      <c r="I20" s="15"/>
    </row>
    <row r="21" spans="1:9" s="1" customFormat="1" ht="16.5" customHeight="1">
      <c r="A21" s="4">
        <v>2</v>
      </c>
      <c r="B21" s="17" t="s">
        <v>15</v>
      </c>
      <c r="C21" s="17"/>
      <c r="D21" s="17"/>
      <c r="E21" s="17"/>
      <c r="F21" s="17"/>
      <c r="G21" s="4" t="s">
        <v>16</v>
      </c>
      <c r="H21" s="15">
        <v>30.45</v>
      </c>
      <c r="I21" s="15"/>
    </row>
    <row r="22" spans="1:9" s="1" customFormat="1" ht="15.75" customHeight="1">
      <c r="A22" s="4">
        <v>3</v>
      </c>
      <c r="B22" s="17" t="s">
        <v>17</v>
      </c>
      <c r="C22" s="17"/>
      <c r="D22" s="17"/>
      <c r="E22" s="17"/>
      <c r="F22" s="17"/>
      <c r="G22" s="4"/>
      <c r="H22" s="15">
        <v>0.323</v>
      </c>
      <c r="I22" s="15"/>
    </row>
    <row r="23" spans="1:9" s="1" customFormat="1" ht="17.25" customHeight="1">
      <c r="A23" s="4">
        <v>4</v>
      </c>
      <c r="B23" s="14" t="s">
        <v>18</v>
      </c>
      <c r="C23" s="14"/>
      <c r="D23" s="14"/>
      <c r="E23" s="14"/>
      <c r="F23" s="14"/>
      <c r="G23" s="4" t="s">
        <v>9</v>
      </c>
      <c r="H23" s="15">
        <f>ROUND(H20*H21*H22,0)</f>
        <v>13688</v>
      </c>
      <c r="I23" s="15"/>
    </row>
    <row r="24" spans="1:9" s="1" customFormat="1" ht="18" customHeight="1">
      <c r="A24" s="4">
        <v>5</v>
      </c>
      <c r="B24" s="14" t="s">
        <v>19</v>
      </c>
      <c r="C24" s="14"/>
      <c r="D24" s="14"/>
      <c r="E24" s="14"/>
      <c r="F24" s="14"/>
      <c r="G24" s="4" t="s">
        <v>9</v>
      </c>
      <c r="H24" s="18">
        <f>ROUND(H20*H21+H23,0)</f>
        <v>56065</v>
      </c>
      <c r="I24" s="18"/>
    </row>
    <row r="25" spans="1:9" s="1" customFormat="1" ht="15.75" customHeight="1">
      <c r="A25" s="4">
        <v>6</v>
      </c>
      <c r="B25" s="17" t="s">
        <v>21</v>
      </c>
      <c r="C25" s="17"/>
      <c r="D25" s="17"/>
      <c r="E25" s="17"/>
      <c r="F25" s="17"/>
      <c r="G25" s="4"/>
      <c r="H25" s="15">
        <v>1.22</v>
      </c>
      <c r="I25" s="15"/>
    </row>
    <row r="26" spans="1:9" s="1" customFormat="1" ht="15.75">
      <c r="A26" s="4">
        <v>7</v>
      </c>
      <c r="B26" s="14" t="s">
        <v>20</v>
      </c>
      <c r="C26" s="14"/>
      <c r="D26" s="14"/>
      <c r="E26" s="14"/>
      <c r="F26" s="14"/>
      <c r="G26" s="4" t="s">
        <v>9</v>
      </c>
      <c r="H26" s="15">
        <f>ROUND(H24*H25,0)</f>
        <v>68399</v>
      </c>
      <c r="I26" s="15"/>
    </row>
    <row r="27" spans="1:9" s="1" customFormat="1" ht="33" customHeight="1">
      <c r="A27" s="16" t="s">
        <v>33</v>
      </c>
      <c r="B27" s="16"/>
      <c r="C27" s="16"/>
      <c r="D27" s="16"/>
      <c r="E27" s="16"/>
      <c r="F27" s="16"/>
      <c r="G27" s="16"/>
      <c r="H27" s="16"/>
      <c r="I27" s="16"/>
    </row>
    <row r="28" spans="1:9" s="1" customFormat="1" ht="15.75">
      <c r="A28" s="4">
        <v>1</v>
      </c>
      <c r="B28" s="14" t="s">
        <v>22</v>
      </c>
      <c r="C28" s="14"/>
      <c r="D28" s="14"/>
      <c r="E28" s="14"/>
      <c r="F28" s="14"/>
      <c r="G28" s="4" t="s">
        <v>9</v>
      </c>
      <c r="H28" s="15">
        <f>H18-H26</f>
        <v>450495</v>
      </c>
      <c r="I28" s="15"/>
    </row>
    <row r="29" spans="1:9" s="1" customFormat="1" ht="18.7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9" s="1" customFormat="1" ht="15.75">
      <c r="A30" s="2" t="s">
        <v>28</v>
      </c>
      <c r="B30" s="2"/>
      <c r="C30" s="2"/>
      <c r="D30" s="2"/>
      <c r="E30" s="2"/>
      <c r="F30" s="2"/>
      <c r="G30" s="2"/>
      <c r="H30" s="2"/>
      <c r="I30" s="2"/>
    </row>
    <row r="31" spans="1:9" s="1" customFormat="1" ht="15.75" customHeight="1">
      <c r="A31" s="8"/>
      <c r="B31" s="10"/>
      <c r="C31"/>
      <c r="D31"/>
      <c r="E31"/>
      <c r="F31"/>
      <c r="G31"/>
      <c r="H31"/>
      <c r="I31"/>
    </row>
    <row r="32" spans="2:9" s="1" customFormat="1" ht="15.75">
      <c r="B32" s="2" t="s">
        <v>25</v>
      </c>
      <c r="C32" s="7"/>
      <c r="D32" s="7"/>
      <c r="E32" s="7"/>
      <c r="F32" s="7"/>
      <c r="G32" s="7"/>
      <c r="H32" s="7"/>
      <c r="I32" s="7"/>
    </row>
    <row r="33" spans="1:9" s="1" customFormat="1" ht="15.75">
      <c r="A33" s="2"/>
      <c r="B33" s="2" t="s">
        <v>26</v>
      </c>
      <c r="C33" s="2"/>
      <c r="D33" s="2"/>
      <c r="E33" s="2"/>
      <c r="F33" s="2"/>
      <c r="G33" s="2"/>
      <c r="H33" s="2" t="s">
        <v>27</v>
      </c>
      <c r="I33" s="2"/>
    </row>
    <row r="34" spans="1:9" s="1" customFormat="1" ht="15.75">
      <c r="A34" s="8"/>
      <c r="B34" s="11"/>
      <c r="C34" s="11"/>
      <c r="D34" s="11"/>
      <c r="E34" s="11"/>
      <c r="F34" s="11"/>
      <c r="G34" s="8"/>
      <c r="H34" s="12"/>
      <c r="I34" s="12"/>
    </row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</sheetData>
  <sheetProtection/>
  <mergeCells count="39">
    <mergeCell ref="F1:I1"/>
    <mergeCell ref="E2:I2"/>
    <mergeCell ref="E3:I3"/>
    <mergeCell ref="B12:F12"/>
    <mergeCell ref="B13:F13"/>
    <mergeCell ref="A10:I10"/>
    <mergeCell ref="B9:F9"/>
    <mergeCell ref="B11:F11"/>
    <mergeCell ref="A6:I6"/>
    <mergeCell ref="A7:I7"/>
    <mergeCell ref="B16:F16"/>
    <mergeCell ref="H16:I16"/>
    <mergeCell ref="A19:I19"/>
    <mergeCell ref="B14:F14"/>
    <mergeCell ref="B15:F15"/>
    <mergeCell ref="B17:F17"/>
    <mergeCell ref="B18:F18"/>
    <mergeCell ref="H17:I17"/>
    <mergeCell ref="H18:I18"/>
    <mergeCell ref="B22:F22"/>
    <mergeCell ref="H22:I22"/>
    <mergeCell ref="B23:F23"/>
    <mergeCell ref="H23:I23"/>
    <mergeCell ref="B20:F20"/>
    <mergeCell ref="H20:I20"/>
    <mergeCell ref="B21:F21"/>
    <mergeCell ref="H21:I21"/>
    <mergeCell ref="B25:F25"/>
    <mergeCell ref="H25:I25"/>
    <mergeCell ref="B26:F26"/>
    <mergeCell ref="H26:I26"/>
    <mergeCell ref="B24:F24"/>
    <mergeCell ref="H24:I24"/>
    <mergeCell ref="B34:F34"/>
    <mergeCell ref="H34:I34"/>
    <mergeCell ref="A29:I29"/>
    <mergeCell ref="B28:F28"/>
    <mergeCell ref="H28:I28"/>
    <mergeCell ref="A27:I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Полюк Роман Анатолійович</cp:lastModifiedBy>
  <cp:lastPrinted>2019-09-19T05:35:58Z</cp:lastPrinted>
  <dcterms:created xsi:type="dcterms:W3CDTF">1996-10-08T23:32:33Z</dcterms:created>
  <dcterms:modified xsi:type="dcterms:W3CDTF">2019-10-02T07:33:07Z</dcterms:modified>
  <cp:category/>
  <cp:version/>
  <cp:contentType/>
  <cp:contentStatus/>
</cp:coreProperties>
</file>