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0235" windowHeight="6225"/>
  </bookViews>
  <sheets>
    <sheet name="1091" sheetId="1" r:id="rId1"/>
  </sheets>
  <definedNames>
    <definedName name="_xlnm.Print_Area" localSheetId="0">'1091'!$A$1:$L$98</definedName>
  </definedNames>
  <calcPr calcId="144525"/>
</workbook>
</file>

<file path=xl/calcChain.xml><?xml version="1.0" encoding="utf-8"?>
<calcChain xmlns="http://schemas.openxmlformats.org/spreadsheetml/2006/main">
  <c r="J90" i="1" l="1"/>
  <c r="J89" i="1"/>
  <c r="J88" i="1"/>
  <c r="F86" i="1"/>
  <c r="J83" i="1"/>
  <c r="H83" i="1"/>
  <c r="J82" i="1"/>
  <c r="J81" i="1"/>
  <c r="J80" i="1"/>
  <c r="J77" i="1"/>
  <c r="J75" i="1"/>
  <c r="J74" i="1"/>
  <c r="J73" i="1"/>
  <c r="J86" i="1" s="1"/>
  <c r="J72" i="1"/>
  <c r="J71" i="1"/>
  <c r="J70" i="1"/>
  <c r="J68" i="1"/>
  <c r="J67" i="1"/>
  <c r="J66" i="1"/>
  <c r="J65" i="1"/>
  <c r="J64" i="1"/>
  <c r="F51" i="1"/>
  <c r="F57" i="1" s="1"/>
  <c r="F58" i="1" s="1"/>
  <c r="H79" i="1" s="1"/>
  <c r="H50" i="1"/>
  <c r="F50" i="1"/>
  <c r="H49" i="1"/>
  <c r="F49" i="1"/>
  <c r="H48" i="1"/>
  <c r="D48" i="1"/>
  <c r="H47" i="1"/>
  <c r="H51" i="1" s="1"/>
  <c r="D47" i="1"/>
  <c r="D51" i="1" s="1"/>
  <c r="H57" i="1" l="1"/>
  <c r="H58" i="1" s="1"/>
  <c r="D57" i="1"/>
  <c r="D58" i="1" s="1"/>
  <c r="F79" i="1" s="1"/>
  <c r="J79" i="1" s="1"/>
</calcChain>
</file>

<file path=xl/sharedStrings.xml><?xml version="1.0" encoding="utf-8"?>
<sst xmlns="http://schemas.openxmlformats.org/spreadsheetml/2006/main" count="163" uniqueCount="112">
  <si>
    <t>ЗАТВЕРДЖЕНО
Наказ Міністерства фінансів України
26 серпня 2014 року № 836
(у редакції наказу Міністерства фінансів України
від 29 грудня 2018 року № 1209)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</si>
  <si>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</si>
  <si>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</si>
  <si>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</si>
  <si>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</si>
  <si>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</si>
  <si>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</si>
  <si>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</si>
  <si>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0611091    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</si>
  <si>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1091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</si>
  <si>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0930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</si>
  <si>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Підготовка кадрів закладами професійної ( професійно-технічної) освіти та іншими закладами освіти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</si>
  <si>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</si>
  <si>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 167 199 777,11 гривень, у тому числі загального фонду — 137 541 212,11 гривень та спеціального фонду — 29 658 565,00 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</si>
  <si>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</si>
  <si>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</si>
  <si>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</si>
  <si>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 України  № 2145- VІІI від 05.09.2017 року “Про освіту” (із змінами і доповненнями)</t>
  </si>
  <si>
    <t>Закон України № 103/98-ВР  від 10.02.1998 року “Про професійну (професійно-технічну освіту)” (із змінами та доповненнями),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</si>
  <si>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</si>
  <si>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</si>
  <si>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</si>
  <si>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</si>
  <si>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</si>
  <si>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</si>
  <si>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</si>
  <si>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</si>
  <si>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</si>
  <si>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 xml:space="preserve">Рішення тридцять другої сесії місько ради №9 від 26.06.2019 року "Про затвердження Програми бюджетування за участі громадськості (Бюджет участі) міста Хмельницького на 2020-2022 роки" 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</si>
  <si>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</si>
  <si>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</si>
  <si>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Рішення виконавчого комітету № 607 від 25.08.2022 року "Про внесення змін до бюджету Хмельницької міської територіальної громади на 2022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</si>
  <si>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</si>
  <si>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</si>
  <si>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</si>
  <si>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Забезпечення громадян України, у тому числі особам з особливими освітніми потребами, а також іноземцям та особам без громадянства, що перебувають в Україні на законних підставах, права на здобуття професійної ( професійно-технічної) освіти відповідно до їх покликань, інтересів і здібностей, перепідготовку та підвищення кваліфікації.</t>
  </si>
  <si>
    <t>Задоволення потреб економіки країни у кваліфікованих і конкурентоспроможних на ринку праці робітниках.</t>
  </si>
  <si>
    <t>Забезпечення необхідних умов функціонування і розвитку установ професійної (професійно-технічної) та закладів професійної (професійно-технічної) освіти різних форм власності та підпорядкування.</t>
  </si>
  <si>
    <t>Сприяння в реалізації державної політики зайнятості населення.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</si>
  <si>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 умов для надання професійної ( професійно-технічної) освіти та інших закладах освіти відповідно до потреб ринку праці</t>
    </r>
  </si>
  <si>
    <t> 8.Завдання бюджетної програми:</t>
  </si>
  <si>
    <t>Завдання</t>
  </si>
  <si>
    <t>Формування і розвиток компетентності та професіоналізму особи, необхідних для професійної діяльності за певною професією у відповідній галузі, забезпечення її конкурентоздатності на ринку праці та мобільності, перспектив її кар’єрного зростання впродовж життя , виховання загальної та професійної культури.</t>
  </si>
  <si>
    <t>Забезпечення рівних можливостей на отримання послуг жінками та чоловіками у сфері професійної ( професійно-технічної) освіти відповідно до потреб ринку праці.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</si>
  <si>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</si>
  <si>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</si>
  <si>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</si>
  <si>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</si>
  <si>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</si>
  <si>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</si>
  <si>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Підготовка кадрів закладами професійної (професійно-технічної) освіти</t>
  </si>
  <si>
    <t>Організація харчування в закладах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</si>
  <si>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</si>
  <si>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</si>
  <si>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</si>
  <si>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</si>
  <si>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</si>
  <si>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</si>
  <si>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</si>
  <si>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</si>
  <si>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Одиниця вим.</t>
  </si>
  <si>
    <t>Джерело інформації</t>
  </si>
  <si>
    <t>затрат</t>
  </si>
  <si>
    <t>Кількість закладів</t>
  </si>
  <si>
    <t>од.</t>
  </si>
  <si>
    <t>Мережа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</si>
  <si>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</si>
  <si>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</si>
  <si>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</si>
  <si>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</si>
  <si>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робітників</t>
  </si>
  <si>
    <t>продукту</t>
  </si>
  <si>
    <t>Кількість учнів</t>
  </si>
  <si>
    <t>осіб</t>
  </si>
  <si>
    <t>Кількість учнів за професіями загальнодержавного значення</t>
  </si>
  <si>
    <t xml:space="preserve">Звітність </t>
  </si>
  <si>
    <t>Кількість випускників</t>
  </si>
  <si>
    <t>Кількість учнів, які отримують стипендію</t>
  </si>
  <si>
    <t>Кількість учнів - дітей-сиріт та дітей, позбавлених батьківського піклування,віком від 6 до 18 років</t>
  </si>
  <si>
    <t>Кількість учнів -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</t>
  </si>
  <si>
    <t>Кількість закладів, яким додатково виділено кошти на придбання предметів, матеріалів та обладнання довгострокового користування для облаштування укриття</t>
  </si>
  <si>
    <t>Рішення виконавчого комітету № 607 від 25.08.2022 року</t>
  </si>
  <si>
    <t>Кількість закладів, в яких буде проведено капітальний ремонт</t>
  </si>
  <si>
    <t xml:space="preserve">Рішення сесії Хмельницької міської ради № 7 від 15.12.2021 року </t>
  </si>
  <si>
    <t>ефективності</t>
  </si>
  <si>
    <t xml:space="preserve">Середні витрати на 1 учня </t>
  </si>
  <si>
    <t>грн</t>
  </si>
  <si>
    <t>Розрахунок</t>
  </si>
  <si>
    <t>Розмір академічної стипендії на 1 учня</t>
  </si>
  <si>
    <t>Розмір соціальної стипендії для дітей-сиріт та дітей, позбавлених батьківського піклування, - 150 відсотків розміру прожиткового мінімуму для дітей віком від 6 до 18 років, установленого законом на 1 січня відповідного календарного року</t>
  </si>
  <si>
    <t>Розмір соціальної стипендії для осіб з числа дітей-сиріт та дітей, позбавлених батьківського піклування, а також учнів, які в період навчання у віці від 18 до 23 років залишилися без батьків (батьки яких померли/оголошені померлими, загинули або пропали безвісти), - 150 відсотків розміру прожиткового мінімуму для працездатних осіб, установленого законом на 1 січня відповідного календарного року.</t>
  </si>
  <si>
    <t>Кількість учнів на одного  педагогічного працівника</t>
  </si>
  <si>
    <t>якості</t>
  </si>
  <si>
    <t>Відсоток учнів, які отримали відповідний документ про освіту</t>
  </si>
  <si>
    <t>%</t>
  </si>
  <si>
    <t>Звітність</t>
  </si>
  <si>
    <t>Відсоток учнів, які отримують стипендію</t>
  </si>
  <si>
    <t>Відсоток працевлаштованих випускників</t>
  </si>
  <si>
    <t>Динаміка росту власних надходжень в порівнянні з минулим роком</t>
  </si>
  <si>
    <t xml:space="preserve">Відсоток захищених статей загального фонду видатків </t>
  </si>
  <si>
    <t xml:space="preserve">Динаміка державного замовлення 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</si>
  <si>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</si>
  <si>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</si>
  <si>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</si>
  <si>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</si>
  <si>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</si>
  <si>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</si>
  <si>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</si>
  <si>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</si>
  <si>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</si>
  <si>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</si>
  <si>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02 вересня 2022 року </t>
    </r>
    <r>
      <rPr>
        <u/>
        <sz val="12"/>
        <rFont val="Times New Roman"/>
        <family val="1"/>
        <charset val="204"/>
      </rPr>
      <t>№ 127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</si>
</sst>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₴_-;\-* #,##0.00\ _₴_-;_-* &quot;-&quot;??\ _₴_-;_-@_-"/>
    <numFmt numFmtId="164" formatCode="_-* #,##0.00\ _₽_-;\-* #,##0.00\ _₽_-;_-* &quot;-&quot;??\ _₽_-;_-@_-"/>
    <numFmt numFmtId="165" formatCode="#,##0.0"/>
    <numFmt numFmtId="166" formatCode="0.0"/>
  </numFmts>
  <fonts count="19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5" fillId="0" borderId="0"/>
    <xf numFmtId="0" fontId="1" fillId="0" borderId="0"/>
    <xf numFmtId="0" fontId="16" fillId="0" borderId="0">
      <alignment vertical="top"/>
    </xf>
    <xf numFmtId="0" fontId="17" fillId="0" borderId="0"/>
    <xf numFmtId="0" fontId="18" fillId="0" borderId="0"/>
    <xf numFmtId="43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3" fontId="8" fillId="0" borderId="3" xfId="0" applyNumberFormat="1" applyFont="1" applyFill="1" applyBorder="1" applyAlignment="1">
      <alignment horizontal="center" vertical="center" wrapText="1" shrinkToFi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0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0" xfId="0" applyNumberFormat="1" applyFont="1" applyFill="1" applyBorder="1" applyAlignment="1">
      <alignment vertical="center" wrapText="1" shrinkToFit="1"/>
    </xf>
    <xf numFmtId="4" fontId="8" fillId="0" borderId="0" xfId="0" applyNumberFormat="1" applyFont="1" applyFill="1" applyBorder="1" applyAlignment="1">
      <alignment horizontal="center"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left" vertical="center" wrapText="1"/>
    </xf>
    <xf numFmtId="0" fontId="8" fillId="0" borderId="8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164" fontId="1" fillId="0" borderId="0" xfId="0" applyNumberFormat="1" applyFont="1" applyFill="1" applyBorder="1" applyAlignment="1">
      <alignment horizontal="left" vertical="center" wrapText="1"/>
    </xf>
    <xf numFmtId="0" fontId="2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9" fillId="0" borderId="8" xfId="1" applyFont="1" applyFill="1" applyBorder="1" applyAlignment="1">
      <alignment horizont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14" fillId="0" borderId="2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3" fontId="2" fillId="0" borderId="2" xfId="0" applyNumberFormat="1" applyFont="1" applyFill="1" applyBorder="1" applyAlignment="1">
      <alignment horizontal="center" vertical="center" wrapText="1" shrinkToFit="1"/>
    </xf>
    <xf numFmtId="1" fontId="2" fillId="0" borderId="2" xfId="0" applyNumberFormat="1" applyFont="1" applyFill="1" applyBorder="1" applyAlignment="1">
      <alignment horizontal="center" vertical="center" wrapText="1" shrinkToFi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8" fillId="0" borderId="7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 shrinkToFit="1"/>
    </xf>
    <xf numFmtId="165" fontId="8" fillId="0" borderId="7" xfId="0" applyNumberFormat="1" applyFont="1" applyFill="1" applyBorder="1" applyAlignment="1">
      <alignment horizontal="center" vertical="center" wrapText="1" shrinkToFit="1"/>
    </xf>
    <xf numFmtId="165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4" fontId="8" fillId="0" borderId="2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1" fontId="8" fillId="0" borderId="7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3" fontId="8" fillId="0" borderId="2" xfId="0" applyNumberFormat="1" applyFont="1" applyFill="1" applyBorder="1" applyAlignment="1">
      <alignment horizontal="center" vertical="center" wrapText="1" shrinkToFit="1"/>
    </xf>
    <xf numFmtId="3" fontId="8" fillId="0" borderId="5" xfId="0" applyNumberFormat="1" applyFont="1" applyFill="1" applyBorder="1" applyAlignment="1">
      <alignment horizontal="center" vertical="center" wrapText="1"/>
    </xf>
    <xf numFmtId="3" fontId="8" fillId="0" borderId="7" xfId="0" applyNumberFormat="1" applyFont="1" applyFill="1" applyBorder="1" applyAlignment="1">
      <alignment horizontal="center" vertical="center" wrapText="1"/>
    </xf>
    <xf numFmtId="3" fontId="8" fillId="0" borderId="5" xfId="0" applyNumberFormat="1" applyFont="1" applyFill="1" applyBorder="1" applyAlignment="1">
      <alignment horizontal="center" vertical="center" wrapText="1" shrinkToFit="1"/>
    </xf>
    <xf numFmtId="3" fontId="8" fillId="0" borderId="7" xfId="0" applyNumberFormat="1" applyFont="1" applyFill="1" applyBorder="1" applyAlignment="1">
      <alignment horizontal="center" vertical="center" wrapText="1" shrinkToFit="1"/>
    </xf>
    <xf numFmtId="3" fontId="2" fillId="0" borderId="5" xfId="0" applyNumberFormat="1" applyFont="1" applyFill="1" applyBorder="1" applyAlignment="1">
      <alignment horizontal="center" vertical="center" wrapText="1" shrinkToFit="1"/>
    </xf>
    <xf numFmtId="3" fontId="2" fillId="0" borderId="7" xfId="0" applyNumberFormat="1" applyFont="1" applyFill="1" applyBorder="1" applyAlignment="1">
      <alignment horizontal="center" vertical="center" wrapText="1" shrinkToFit="1"/>
    </xf>
    <xf numFmtId="3" fontId="2" fillId="0" borderId="2" xfId="0" applyNumberFormat="1" applyFont="1" applyFill="1" applyBorder="1" applyAlignment="1">
      <alignment horizontal="center" vertical="center" wrapText="1"/>
    </xf>
    <xf numFmtId="3" fontId="14" fillId="0" borderId="2" xfId="0" applyNumberFormat="1" applyFont="1" applyFill="1" applyBorder="1" applyAlignment="1">
      <alignment horizontal="center" vertical="center" wrapText="1" shrinkToFit="1"/>
    </xf>
    <xf numFmtId="3" fontId="14" fillId="0" borderId="2" xfId="0" applyNumberFormat="1" applyFont="1" applyFill="1" applyBorder="1" applyAlignment="1">
      <alignment horizontal="center" vertical="center" wrapText="1"/>
    </xf>
    <xf numFmtId="3" fontId="14" fillId="0" borderId="5" xfId="0" applyNumberFormat="1" applyFont="1" applyFill="1" applyBorder="1" applyAlignment="1">
      <alignment horizontal="center" vertical="center" wrapText="1" shrinkToFit="1"/>
    </xf>
    <xf numFmtId="3" fontId="14" fillId="0" borderId="7" xfId="0" applyNumberFormat="1" applyFont="1" applyFill="1" applyBorder="1" applyAlignment="1">
      <alignment horizontal="center" vertical="center" wrapText="1" shrinkToFit="1"/>
    </xf>
    <xf numFmtId="4" fontId="8" fillId="0" borderId="5" xfId="0" applyNumberFormat="1" applyFont="1" applyFill="1" applyBorder="1" applyAlignment="1">
      <alignment horizontal="center" vertical="center" wrapText="1" shrinkToFit="1"/>
    </xf>
    <xf numFmtId="4" fontId="8" fillId="0" borderId="7" xfId="0" applyNumberFormat="1" applyFont="1" applyFill="1" applyBorder="1" applyAlignment="1">
      <alignment horizontal="center" vertical="center" wrapText="1" shrinkToFit="1"/>
    </xf>
    <xf numFmtId="2" fontId="14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left" vertical="center" wrapText="1"/>
    </xf>
    <xf numFmtId="4" fontId="8" fillId="0" borderId="2" xfId="0" applyNumberFormat="1" applyFont="1" applyFill="1" applyBorder="1" applyAlignment="1">
      <alignment vertical="center" wrapText="1" shrinkToFit="1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4" fontId="8" fillId="0" borderId="11" xfId="0" applyNumberFormat="1" applyFont="1" applyFill="1" applyBorder="1" applyAlignment="1">
      <alignment vertical="center" wrapText="1" shrinkToFit="1"/>
    </xf>
    <xf numFmtId="4" fontId="8" fillId="0" borderId="2" xfId="0" applyNumberFormat="1" applyFont="1" applyFill="1" applyBorder="1" applyAlignment="1">
      <alignment horizontal="right" vertical="center" wrapText="1" shrinkToFit="1"/>
    </xf>
    <xf numFmtId="0" fontId="2" fillId="0" borderId="8" xfId="0" applyFont="1" applyFill="1" applyBorder="1" applyAlignment="1">
      <alignment horizontal="right" vertical="center" wrapText="1"/>
    </xf>
    <xf numFmtId="0" fontId="8" fillId="0" borderId="2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2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99"/>
  <sheetViews>
    <sheetView tabSelected="1" view="pageBreakPreview" zoomScale="70" zoomScaleNormal="80" zoomScaleSheetLayoutView="70" workbookViewId="0">
      <selection activeCell="G2" sqref="G2:K2"/>
    </sheetView>
  </sheetViews>
  <sheetFormatPr defaultColWidth="9.33203125" defaultRowHeight="12.75" x14ac:dyDescent="0.2"/>
  <cols>
    <col min="1" max="1" width="21.33203125" style="1" customWidth="1"/>
    <col min="2" max="2" width="53" style="1" customWidth="1"/>
    <col min="3" max="3" width="17" style="1" customWidth="1"/>
    <col min="4" max="4" width="23.1640625" style="1" customWidth="1"/>
    <col min="5" max="5" width="28" style="1" customWidth="1"/>
    <col min="6" max="6" width="5.33203125" style="1" customWidth="1"/>
    <col min="7" max="7" width="23.1640625" style="1" customWidth="1"/>
    <col min="8" max="8" width="12.83203125" style="1" customWidth="1"/>
    <col min="9" max="9" width="16" style="1" customWidth="1"/>
    <col min="10" max="10" width="8.33203125" style="1" customWidth="1"/>
    <col min="11" max="11" width="11.33203125" style="1" customWidth="1"/>
    <col min="12" max="12" width="5.5" style="1" customWidth="1"/>
    <col min="13" max="13" width="9.33203125" style="1"/>
    <col min="14" max="14" width="18.33203125" style="1" customWidth="1"/>
    <col min="15" max="15" width="19" style="1" customWidth="1"/>
    <col min="16" max="16" width="19.83203125" style="1" customWidth="1"/>
    <col min="17" max="17" width="15.5" style="1" customWidth="1"/>
    <col min="18" max="16384" width="9.33203125" style="1"/>
  </cols>
  <sheetData>
    <row r="1" spans="1:12" ht="101.25" customHeight="1" x14ac:dyDescent="0.2">
      <c r="B1" s="2"/>
      <c r="C1" s="2"/>
      <c r="D1" s="2"/>
      <c r="E1" s="2"/>
      <c r="F1" s="2"/>
      <c r="G1" s="113" t="s">
        <v>0</v>
      </c>
      <c r="H1" s="114"/>
      <c r="I1" s="114"/>
      <c r="J1" s="114"/>
      <c r="K1" s="114"/>
    </row>
    <row r="2" spans="1:12" ht="114" customHeight="1" x14ac:dyDescent="0.2">
      <c r="B2" s="2"/>
      <c r="C2" s="2"/>
      <c r="D2" s="2"/>
      <c r="E2" s="2"/>
      <c r="F2" s="2"/>
      <c r="G2" s="113" t="s">
        <v>111</v>
      </c>
      <c r="H2" s="113"/>
      <c r="I2" s="113"/>
      <c r="J2" s="113"/>
      <c r="K2" s="113"/>
    </row>
    <row r="3" spans="1:12" ht="37.5" customHeight="1" x14ac:dyDescent="0.2">
      <c r="A3" s="115" t="s">
        <v>1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</row>
    <row r="4" spans="1:12" ht="136.5" customHeight="1" x14ac:dyDescent="0.2">
      <c r="A4" s="3" t="s">
        <v>2</v>
      </c>
      <c r="B4" s="111" t="s">
        <v>3</v>
      </c>
      <c r="C4" s="111"/>
      <c r="D4" s="111"/>
      <c r="E4" s="111"/>
      <c r="F4" s="111"/>
      <c r="G4" s="110" t="s">
        <v>4</v>
      </c>
      <c r="H4" s="110"/>
      <c r="I4" s="110"/>
      <c r="J4" s="110"/>
      <c r="K4" s="110"/>
    </row>
    <row r="5" spans="1:12" ht="118.5" customHeight="1" x14ac:dyDescent="0.2">
      <c r="A5" s="4" t="s">
        <v>5</v>
      </c>
      <c r="B5" s="111" t="s">
        <v>6</v>
      </c>
      <c r="C5" s="111"/>
      <c r="D5" s="111"/>
      <c r="E5" s="111"/>
      <c r="F5" s="111"/>
      <c r="G5" s="111" t="s">
        <v>7</v>
      </c>
      <c r="H5" s="111"/>
      <c r="I5" s="111"/>
      <c r="J5" s="111"/>
      <c r="K5" s="111"/>
    </row>
    <row r="6" spans="1:12" ht="117" customHeight="1" x14ac:dyDescent="0.2">
      <c r="A6" s="4" t="s">
        <v>8</v>
      </c>
      <c r="B6" s="110" t="s">
        <v>9</v>
      </c>
      <c r="C6" s="111"/>
      <c r="D6" s="5" t="s">
        <v>10</v>
      </c>
      <c r="E6" s="112" t="s">
        <v>11</v>
      </c>
      <c r="F6" s="111"/>
      <c r="G6" s="110" t="s">
        <v>12</v>
      </c>
      <c r="H6" s="111"/>
      <c r="I6" s="111"/>
      <c r="J6" s="111"/>
      <c r="K6" s="111"/>
    </row>
    <row r="7" spans="1:12" ht="30" customHeight="1" x14ac:dyDescent="0.2">
      <c r="A7" s="91" t="s">
        <v>13</v>
      </c>
      <c r="B7" s="91"/>
      <c r="C7" s="91"/>
      <c r="D7" s="91"/>
      <c r="E7" s="91"/>
      <c r="F7" s="91"/>
      <c r="G7" s="91"/>
      <c r="H7" s="91"/>
      <c r="I7" s="91"/>
      <c r="J7" s="91"/>
      <c r="K7" s="91"/>
    </row>
    <row r="8" spans="1:12" ht="23.25" customHeight="1" x14ac:dyDescent="0.2">
      <c r="A8" s="91" t="s">
        <v>14</v>
      </c>
      <c r="B8" s="91"/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1:12" ht="24" customHeight="1" x14ac:dyDescent="0.2">
      <c r="A9" s="105" t="s">
        <v>15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</row>
    <row r="10" spans="1:12" ht="21" customHeight="1" x14ac:dyDescent="0.2">
      <c r="A10" s="105" t="s">
        <v>16</v>
      </c>
      <c r="B10" s="105"/>
      <c r="C10" s="105"/>
      <c r="D10" s="105"/>
      <c r="E10" s="105"/>
      <c r="F10" s="105"/>
      <c r="G10" s="105"/>
      <c r="H10" s="105"/>
      <c r="I10" s="105"/>
      <c r="J10" s="6"/>
      <c r="K10" s="6"/>
    </row>
    <row r="11" spans="1:12" ht="19.5" customHeight="1" x14ac:dyDescent="0.2">
      <c r="A11" s="105" t="s">
        <v>17</v>
      </c>
      <c r="B11" s="91"/>
      <c r="C11" s="91"/>
      <c r="D11" s="91"/>
      <c r="E11" s="91"/>
      <c r="F11" s="91"/>
      <c r="G11" s="91"/>
      <c r="H11" s="91"/>
      <c r="I11" s="91"/>
      <c r="J11" s="91"/>
      <c r="K11" s="91"/>
    </row>
    <row r="12" spans="1:12" ht="25.5" customHeight="1" x14ac:dyDescent="0.2">
      <c r="A12" s="105" t="s">
        <v>18</v>
      </c>
      <c r="B12" s="91"/>
      <c r="C12" s="91"/>
      <c r="D12" s="91"/>
      <c r="E12" s="91"/>
      <c r="F12" s="91"/>
      <c r="G12" s="91"/>
      <c r="H12" s="91"/>
      <c r="I12" s="91"/>
      <c r="J12" s="91"/>
      <c r="K12" s="91"/>
    </row>
    <row r="13" spans="1:12" ht="24" customHeight="1" x14ac:dyDescent="0.2">
      <c r="A13" s="108" t="s">
        <v>19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</row>
    <row r="14" spans="1:12" ht="32.25" customHeight="1" x14ac:dyDescent="0.2">
      <c r="A14" s="105" t="s">
        <v>20</v>
      </c>
      <c r="B14" s="109"/>
      <c r="C14" s="109"/>
      <c r="D14" s="109"/>
      <c r="E14" s="109"/>
      <c r="F14" s="109"/>
      <c r="G14" s="109"/>
      <c r="H14" s="109"/>
      <c r="I14" s="109"/>
      <c r="J14" s="109"/>
      <c r="K14" s="109"/>
    </row>
    <row r="15" spans="1:12" ht="44.25" customHeight="1" x14ac:dyDescent="0.2">
      <c r="A15" s="105" t="s">
        <v>21</v>
      </c>
      <c r="B15" s="109"/>
      <c r="C15" s="109"/>
      <c r="D15" s="109"/>
      <c r="E15" s="109"/>
      <c r="F15" s="109"/>
      <c r="G15" s="109"/>
      <c r="H15" s="109"/>
      <c r="I15" s="109"/>
      <c r="J15" s="109"/>
      <c r="K15" s="109"/>
    </row>
    <row r="16" spans="1:12" ht="44.25" customHeight="1" x14ac:dyDescent="0.2">
      <c r="A16" s="106" t="s">
        <v>22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</row>
    <row r="17" spans="1:11" ht="30.75" customHeight="1" x14ac:dyDescent="0.2">
      <c r="A17" s="106" t="s">
        <v>23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</row>
    <row r="18" spans="1:11" ht="44.25" customHeight="1" x14ac:dyDescent="0.2">
      <c r="A18" s="106" t="s">
        <v>24</v>
      </c>
      <c r="B18" s="106"/>
      <c r="C18" s="106"/>
      <c r="D18" s="106"/>
      <c r="E18" s="106"/>
      <c r="F18" s="106"/>
      <c r="G18" s="106"/>
      <c r="H18" s="106"/>
      <c r="I18" s="106"/>
      <c r="J18" s="106"/>
      <c r="K18" s="106"/>
    </row>
    <row r="19" spans="1:11" ht="38.25" customHeight="1" x14ac:dyDescent="0.2">
      <c r="A19" s="106" t="s">
        <v>25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6"/>
    </row>
    <row r="20" spans="1:11" ht="32.450000000000003" customHeight="1" x14ac:dyDescent="0.2">
      <c r="A20" s="105" t="s">
        <v>24</v>
      </c>
      <c r="B20" s="105"/>
      <c r="C20" s="105"/>
      <c r="D20" s="105"/>
      <c r="E20" s="105"/>
      <c r="F20" s="105"/>
      <c r="G20" s="105"/>
      <c r="H20" s="105"/>
      <c r="I20" s="105"/>
      <c r="J20" s="105"/>
      <c r="K20" s="105"/>
    </row>
    <row r="21" spans="1:11" ht="32.450000000000003" customHeight="1" x14ac:dyDescent="0.2">
      <c r="A21" s="105" t="s">
        <v>26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4"/>
    </row>
    <row r="22" spans="1:11" ht="32.450000000000003" customHeight="1" x14ac:dyDescent="0.2">
      <c r="A22" s="105" t="s">
        <v>27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</row>
    <row r="23" spans="1:11" ht="30.75" customHeight="1" x14ac:dyDescent="0.2">
      <c r="A23" s="105" t="s">
        <v>28</v>
      </c>
      <c r="B23" s="105"/>
      <c r="C23" s="105"/>
      <c r="D23" s="105"/>
      <c r="E23" s="105"/>
      <c r="F23" s="105"/>
      <c r="G23" s="105"/>
      <c r="H23" s="105"/>
      <c r="I23" s="105"/>
      <c r="J23" s="105"/>
      <c r="K23" s="105"/>
    </row>
    <row r="24" spans="1:11" ht="23.25" customHeight="1" x14ac:dyDescent="0.2">
      <c r="A24" s="105" t="s">
        <v>29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ht="39.75" customHeight="1" x14ac:dyDescent="0.2">
      <c r="A25" s="105" t="s">
        <v>30</v>
      </c>
      <c r="B25" s="105"/>
      <c r="C25" s="105"/>
      <c r="D25" s="105"/>
      <c r="E25" s="105"/>
      <c r="F25" s="105"/>
      <c r="G25" s="105"/>
      <c r="H25" s="105"/>
      <c r="I25" s="105"/>
      <c r="J25" s="105"/>
      <c r="K25" s="6"/>
    </row>
    <row r="26" spans="1:11" ht="26.25" customHeight="1" x14ac:dyDescent="0.2">
      <c r="A26" s="105" t="s">
        <v>31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</row>
    <row r="27" spans="1:11" ht="19.5" customHeight="1" x14ac:dyDescent="0.2">
      <c r="A27" s="91" t="s">
        <v>32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</row>
    <row r="28" spans="1:11" ht="7.9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</row>
    <row r="29" spans="1:11" ht="22.5" customHeight="1" x14ac:dyDescent="0.2">
      <c r="A29" s="7" t="s">
        <v>33</v>
      </c>
      <c r="B29" s="92" t="s">
        <v>34</v>
      </c>
      <c r="C29" s="92"/>
      <c r="D29" s="92"/>
      <c r="E29" s="92"/>
      <c r="F29" s="92"/>
      <c r="G29" s="92"/>
      <c r="H29" s="92"/>
      <c r="I29" s="8"/>
      <c r="J29" s="8"/>
      <c r="K29" s="8"/>
    </row>
    <row r="30" spans="1:11" ht="55.5" customHeight="1" x14ac:dyDescent="0.2">
      <c r="A30" s="9">
        <v>1</v>
      </c>
      <c r="B30" s="103" t="s">
        <v>35</v>
      </c>
      <c r="C30" s="103"/>
      <c r="D30" s="103"/>
      <c r="E30" s="103"/>
      <c r="F30" s="103"/>
      <c r="G30" s="103"/>
      <c r="H30" s="103"/>
      <c r="I30" s="8"/>
      <c r="J30" s="8"/>
      <c r="K30" s="8"/>
    </row>
    <row r="31" spans="1:11" ht="33" customHeight="1" x14ac:dyDescent="0.2">
      <c r="A31" s="10">
        <v>2</v>
      </c>
      <c r="B31" s="48" t="s">
        <v>36</v>
      </c>
      <c r="C31" s="48"/>
      <c r="D31" s="48"/>
      <c r="E31" s="48"/>
      <c r="F31" s="48"/>
      <c r="G31" s="48"/>
      <c r="H31" s="48"/>
      <c r="I31" s="8"/>
      <c r="J31" s="8"/>
      <c r="K31" s="8"/>
    </row>
    <row r="32" spans="1:11" ht="39" customHeight="1" x14ac:dyDescent="0.2">
      <c r="A32" s="10">
        <v>3</v>
      </c>
      <c r="B32" s="69" t="s">
        <v>37</v>
      </c>
      <c r="C32" s="94"/>
      <c r="D32" s="94"/>
      <c r="E32" s="94"/>
      <c r="F32" s="94"/>
      <c r="G32" s="94"/>
      <c r="H32" s="70"/>
      <c r="I32" s="8"/>
      <c r="J32" s="8"/>
      <c r="K32" s="8"/>
    </row>
    <row r="33" spans="1:11" ht="21" customHeight="1" x14ac:dyDescent="0.2">
      <c r="A33" s="10">
        <v>4</v>
      </c>
      <c r="B33" s="48" t="s">
        <v>38</v>
      </c>
      <c r="C33" s="48"/>
      <c r="D33" s="48"/>
      <c r="E33" s="48"/>
      <c r="F33" s="48"/>
      <c r="G33" s="48"/>
      <c r="H33" s="48"/>
      <c r="I33" s="8"/>
      <c r="J33" s="8"/>
      <c r="K33" s="8"/>
    </row>
    <row r="34" spans="1:11" ht="13.5" customHeight="1" x14ac:dyDescent="0.2">
      <c r="A34" s="11"/>
      <c r="B34" s="3"/>
      <c r="C34" s="3"/>
      <c r="D34" s="3"/>
      <c r="E34" s="3"/>
      <c r="F34" s="3"/>
      <c r="G34" s="3"/>
      <c r="H34" s="3"/>
      <c r="I34" s="8"/>
      <c r="J34" s="8"/>
      <c r="K34" s="8"/>
    </row>
    <row r="35" spans="1:11" ht="19.5" customHeight="1" x14ac:dyDescent="0.2">
      <c r="A35" s="91" t="s">
        <v>39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</row>
    <row r="36" spans="1:11" ht="10.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26.25" customHeight="1" x14ac:dyDescent="0.2">
      <c r="A37" s="91" t="s">
        <v>40</v>
      </c>
      <c r="B37" s="91"/>
      <c r="C37" s="91"/>
      <c r="D37" s="91"/>
      <c r="E37" s="91"/>
      <c r="F37" s="91"/>
      <c r="G37" s="91"/>
      <c r="H37" s="91"/>
      <c r="I37" s="91"/>
      <c r="J37" s="91"/>
      <c r="K37" s="91"/>
    </row>
    <row r="38" spans="1:11" ht="10.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27" customHeight="1" x14ac:dyDescent="0.2">
      <c r="A39" s="7" t="s">
        <v>33</v>
      </c>
      <c r="B39" s="92" t="s">
        <v>41</v>
      </c>
      <c r="C39" s="92"/>
      <c r="D39" s="92"/>
      <c r="E39" s="92"/>
      <c r="F39" s="92"/>
      <c r="G39" s="92"/>
      <c r="H39" s="92"/>
      <c r="I39" s="8"/>
      <c r="J39" s="8"/>
      <c r="K39" s="8"/>
    </row>
    <row r="40" spans="1:11" ht="48.75" customHeight="1" x14ac:dyDescent="0.2">
      <c r="A40" s="12">
        <v>1</v>
      </c>
      <c r="B40" s="69" t="s">
        <v>42</v>
      </c>
      <c r="C40" s="94"/>
      <c r="D40" s="94"/>
      <c r="E40" s="94"/>
      <c r="F40" s="94"/>
      <c r="G40" s="94"/>
      <c r="H40" s="70"/>
      <c r="I40" s="8"/>
      <c r="J40" s="8"/>
      <c r="K40" s="8"/>
    </row>
    <row r="41" spans="1:11" ht="35.25" customHeight="1" x14ac:dyDescent="0.2">
      <c r="A41" s="13">
        <v>2</v>
      </c>
      <c r="B41" s="69" t="s">
        <v>43</v>
      </c>
      <c r="C41" s="94"/>
      <c r="D41" s="94"/>
      <c r="E41" s="94"/>
      <c r="F41" s="94"/>
      <c r="G41" s="94"/>
      <c r="H41" s="70"/>
      <c r="I41" s="8"/>
      <c r="J41" s="8"/>
      <c r="K41" s="8"/>
    </row>
    <row r="42" spans="1:11" ht="15.75" customHeight="1" x14ac:dyDescent="0.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</row>
    <row r="43" spans="1:11" ht="15.75" x14ac:dyDescent="0.2">
      <c r="A43" s="91" t="s">
        <v>44</v>
      </c>
      <c r="B43" s="91"/>
      <c r="C43" s="91"/>
      <c r="D43" s="91"/>
      <c r="E43" s="91"/>
      <c r="F43" s="91"/>
      <c r="G43" s="91"/>
      <c r="H43" s="91"/>
      <c r="I43" s="8"/>
      <c r="J43" s="8"/>
      <c r="K43" s="8"/>
    </row>
    <row r="44" spans="1:11" s="14" customFormat="1" ht="16.5" customHeight="1" x14ac:dyDescent="0.2">
      <c r="A44" s="100" t="s">
        <v>45</v>
      </c>
      <c r="B44" s="100"/>
      <c r="C44" s="100"/>
      <c r="D44" s="100"/>
      <c r="E44" s="100"/>
      <c r="F44" s="100"/>
      <c r="G44" s="100"/>
      <c r="H44" s="100"/>
      <c r="I44" s="100"/>
      <c r="J44" s="4"/>
      <c r="K44" s="4"/>
    </row>
    <row r="45" spans="1:11" ht="15.75" x14ac:dyDescent="0.2">
      <c r="A45" s="15" t="s">
        <v>33</v>
      </c>
      <c r="B45" s="92" t="s">
        <v>46</v>
      </c>
      <c r="C45" s="92"/>
      <c r="D45" s="92" t="s">
        <v>47</v>
      </c>
      <c r="E45" s="92"/>
      <c r="F45" s="92" t="s">
        <v>48</v>
      </c>
      <c r="G45" s="92"/>
      <c r="H45" s="92" t="s">
        <v>49</v>
      </c>
      <c r="I45" s="92"/>
      <c r="J45" s="16"/>
      <c r="K45" s="17"/>
    </row>
    <row r="46" spans="1:11" ht="24" customHeight="1" x14ac:dyDescent="0.2">
      <c r="A46" s="18">
        <v>1</v>
      </c>
      <c r="B46" s="93">
        <v>2</v>
      </c>
      <c r="C46" s="93"/>
      <c r="D46" s="93">
        <v>3</v>
      </c>
      <c r="E46" s="93"/>
      <c r="F46" s="93">
        <v>4</v>
      </c>
      <c r="G46" s="93"/>
      <c r="H46" s="93">
        <v>6</v>
      </c>
      <c r="I46" s="93"/>
      <c r="J46" s="19"/>
      <c r="K46" s="8"/>
    </row>
    <row r="47" spans="1:11" ht="32.25" customHeight="1" x14ac:dyDescent="0.2">
      <c r="A47" s="20">
        <v>1</v>
      </c>
      <c r="B47" s="48" t="s">
        <v>50</v>
      </c>
      <c r="C47" s="48"/>
      <c r="D47" s="102">
        <f>134517295+(45000+16859.45+6113+4605.07+739.59)</f>
        <v>134590612.11000001</v>
      </c>
      <c r="E47" s="102"/>
      <c r="F47" s="99">
        <v>26034634</v>
      </c>
      <c r="G47" s="99"/>
      <c r="H47" s="99">
        <f>D47+F47</f>
        <v>160625246.11000001</v>
      </c>
      <c r="I47" s="99"/>
      <c r="J47" s="21"/>
      <c r="K47" s="8"/>
    </row>
    <row r="48" spans="1:11" ht="27" customHeight="1" x14ac:dyDescent="0.2">
      <c r="A48" s="20">
        <v>2</v>
      </c>
      <c r="B48" s="48" t="s">
        <v>51</v>
      </c>
      <c r="C48" s="48"/>
      <c r="D48" s="102">
        <f>2950600</f>
        <v>2950600</v>
      </c>
      <c r="E48" s="102"/>
      <c r="F48" s="99">
        <v>1326306</v>
      </c>
      <c r="G48" s="99"/>
      <c r="H48" s="99">
        <f>D48+F48</f>
        <v>4276906</v>
      </c>
      <c r="I48" s="99"/>
      <c r="J48" s="21"/>
      <c r="K48" s="8"/>
    </row>
    <row r="49" spans="1:16" ht="24" customHeight="1" x14ac:dyDescent="0.2">
      <c r="A49" s="20">
        <v>3</v>
      </c>
      <c r="B49" s="48" t="s">
        <v>52</v>
      </c>
      <c r="C49" s="48"/>
      <c r="D49" s="101"/>
      <c r="E49" s="101"/>
      <c r="F49" s="99">
        <f>2182625-93000</f>
        <v>2089625</v>
      </c>
      <c r="G49" s="99"/>
      <c r="H49" s="99">
        <f>D49+F49</f>
        <v>2089625</v>
      </c>
      <c r="I49" s="99"/>
      <c r="J49" s="21"/>
      <c r="K49" s="8"/>
    </row>
    <row r="50" spans="1:16" ht="36" customHeight="1" x14ac:dyDescent="0.2">
      <c r="A50" s="20">
        <v>4</v>
      </c>
      <c r="B50" s="69" t="s">
        <v>53</v>
      </c>
      <c r="C50" s="70"/>
      <c r="D50" s="101"/>
      <c r="E50" s="101"/>
      <c r="F50" s="99">
        <f>160000+48000</f>
        <v>208000</v>
      </c>
      <c r="G50" s="99"/>
      <c r="H50" s="99">
        <f>D50+F50</f>
        <v>208000</v>
      </c>
      <c r="I50" s="99"/>
      <c r="J50" s="21"/>
      <c r="K50" s="8"/>
    </row>
    <row r="51" spans="1:16" ht="15.75" x14ac:dyDescent="0.2">
      <c r="A51" s="52" t="s">
        <v>54</v>
      </c>
      <c r="B51" s="52"/>
      <c r="C51" s="52"/>
      <c r="D51" s="99">
        <f>SUM(D47:D50)</f>
        <v>137541212.11000001</v>
      </c>
      <c r="E51" s="99"/>
      <c r="F51" s="99">
        <f>SUM(F47:F50)</f>
        <v>29658565</v>
      </c>
      <c r="G51" s="99"/>
      <c r="H51" s="99">
        <f>SUM(H47:H50)</f>
        <v>167199777.11000001</v>
      </c>
      <c r="I51" s="99"/>
      <c r="J51" s="8"/>
      <c r="K51" s="8"/>
      <c r="N51" s="41"/>
      <c r="O51" s="41"/>
      <c r="P51" s="41"/>
    </row>
    <row r="52" spans="1:16" ht="15.75" customHeight="1" x14ac:dyDescent="0.2">
      <c r="A52" s="8"/>
      <c r="B52" s="3"/>
      <c r="C52" s="8"/>
      <c r="D52" s="22"/>
      <c r="E52" s="22"/>
      <c r="F52" s="22"/>
      <c r="G52" s="22"/>
      <c r="H52" s="22"/>
      <c r="I52" s="22"/>
      <c r="J52" s="8"/>
      <c r="K52" s="8"/>
      <c r="N52" s="41"/>
      <c r="O52" s="41"/>
      <c r="P52" s="41"/>
    </row>
    <row r="53" spans="1:16" ht="16.5" customHeight="1" x14ac:dyDescent="0.2">
      <c r="A53" s="91" t="s">
        <v>55</v>
      </c>
      <c r="B53" s="91"/>
      <c r="C53" s="91"/>
      <c r="D53" s="91"/>
      <c r="E53" s="91"/>
      <c r="F53" s="91"/>
      <c r="G53" s="91"/>
      <c r="H53" s="91"/>
      <c r="I53" s="8"/>
      <c r="J53" s="8"/>
      <c r="K53" s="8"/>
      <c r="N53" s="41"/>
      <c r="O53" s="41"/>
      <c r="P53" s="41"/>
    </row>
    <row r="54" spans="1:16" ht="16.5" customHeight="1" x14ac:dyDescent="0.2">
      <c r="A54" s="100" t="s">
        <v>45</v>
      </c>
      <c r="B54" s="100"/>
      <c r="C54" s="100"/>
      <c r="D54" s="100"/>
      <c r="E54" s="100"/>
      <c r="F54" s="100"/>
      <c r="G54" s="100"/>
      <c r="H54" s="100"/>
      <c r="I54" s="100"/>
      <c r="J54" s="4"/>
      <c r="K54" s="4"/>
      <c r="N54" s="41"/>
      <c r="O54" s="41"/>
      <c r="P54" s="41"/>
    </row>
    <row r="55" spans="1:16" ht="16.5" customHeight="1" x14ac:dyDescent="0.2">
      <c r="A55" s="92" t="s">
        <v>56</v>
      </c>
      <c r="B55" s="92"/>
      <c r="C55" s="92"/>
      <c r="D55" s="92" t="s">
        <v>47</v>
      </c>
      <c r="E55" s="92"/>
      <c r="F55" s="92" t="s">
        <v>48</v>
      </c>
      <c r="G55" s="92"/>
      <c r="H55" s="92" t="s">
        <v>49</v>
      </c>
      <c r="I55" s="92"/>
      <c r="J55" s="8"/>
      <c r="K55" s="8"/>
    </row>
    <row r="56" spans="1:16" ht="23.25" customHeight="1" x14ac:dyDescent="0.2">
      <c r="A56" s="93">
        <v>1</v>
      </c>
      <c r="B56" s="93"/>
      <c r="C56" s="93"/>
      <c r="D56" s="93">
        <v>2</v>
      </c>
      <c r="E56" s="93"/>
      <c r="F56" s="93">
        <v>3</v>
      </c>
      <c r="G56" s="93"/>
      <c r="H56" s="93">
        <v>4</v>
      </c>
      <c r="I56" s="93"/>
      <c r="J56" s="8"/>
      <c r="K56" s="8"/>
    </row>
    <row r="57" spans="1:16" ht="36.75" customHeight="1" x14ac:dyDescent="0.2">
      <c r="A57" s="69" t="s">
        <v>57</v>
      </c>
      <c r="B57" s="94"/>
      <c r="C57" s="70"/>
      <c r="D57" s="95">
        <f>D51</f>
        <v>137541212.11000001</v>
      </c>
      <c r="E57" s="95"/>
      <c r="F57" s="95">
        <f>F51</f>
        <v>29658565</v>
      </c>
      <c r="G57" s="95"/>
      <c r="H57" s="95">
        <f>H51</f>
        <v>167199777.11000001</v>
      </c>
      <c r="I57" s="95"/>
      <c r="J57" s="8"/>
      <c r="K57" s="8"/>
      <c r="O57" s="23"/>
    </row>
    <row r="58" spans="1:16" ht="15.75" x14ac:dyDescent="0.2">
      <c r="A58" s="96" t="s">
        <v>54</v>
      </c>
      <c r="B58" s="97"/>
      <c r="C58" s="97"/>
      <c r="D58" s="98">
        <f>D57</f>
        <v>137541212.11000001</v>
      </c>
      <c r="E58" s="98"/>
      <c r="F58" s="98">
        <f>F57</f>
        <v>29658565</v>
      </c>
      <c r="G58" s="98"/>
      <c r="H58" s="98">
        <f>H57</f>
        <v>167199777.11000001</v>
      </c>
      <c r="I58" s="98"/>
      <c r="J58" s="8"/>
      <c r="K58" s="8"/>
    </row>
    <row r="59" spans="1:16" ht="15" customHeight="1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</row>
    <row r="60" spans="1:16" ht="25.5" customHeight="1" x14ac:dyDescent="0.2">
      <c r="A60" s="91" t="s">
        <v>58</v>
      </c>
      <c r="B60" s="91"/>
      <c r="C60" s="91"/>
      <c r="D60" s="91"/>
      <c r="E60" s="91"/>
      <c r="F60" s="91"/>
      <c r="G60" s="91"/>
      <c r="H60" s="91"/>
      <c r="I60" s="8"/>
      <c r="J60" s="8"/>
      <c r="K60" s="8"/>
    </row>
    <row r="61" spans="1:16" s="14" customFormat="1" ht="33.75" customHeight="1" x14ac:dyDescent="0.2">
      <c r="A61" s="15" t="s">
        <v>33</v>
      </c>
      <c r="B61" s="15" t="s">
        <v>59</v>
      </c>
      <c r="C61" s="15" t="s">
        <v>60</v>
      </c>
      <c r="D61" s="92" t="s">
        <v>61</v>
      </c>
      <c r="E61" s="92"/>
      <c r="F61" s="92" t="s">
        <v>47</v>
      </c>
      <c r="G61" s="92"/>
      <c r="H61" s="92" t="s">
        <v>48</v>
      </c>
      <c r="I61" s="92"/>
      <c r="J61" s="92" t="s">
        <v>49</v>
      </c>
      <c r="K61" s="92"/>
    </row>
    <row r="62" spans="1:16" ht="21.95" customHeight="1" x14ac:dyDescent="0.2">
      <c r="A62" s="18">
        <v>1</v>
      </c>
      <c r="B62" s="18">
        <v>2</v>
      </c>
      <c r="C62" s="18">
        <v>3</v>
      </c>
      <c r="D62" s="93">
        <v>4</v>
      </c>
      <c r="E62" s="93"/>
      <c r="F62" s="93">
        <v>5</v>
      </c>
      <c r="G62" s="93"/>
      <c r="H62" s="93">
        <v>6</v>
      </c>
      <c r="I62" s="93"/>
      <c r="J62" s="93">
        <v>7</v>
      </c>
      <c r="K62" s="61"/>
    </row>
    <row r="63" spans="1:16" ht="24.6" customHeight="1" x14ac:dyDescent="0.2">
      <c r="A63" s="20">
        <v>1</v>
      </c>
      <c r="B63" s="24" t="s">
        <v>62</v>
      </c>
      <c r="C63" s="25"/>
      <c r="D63" s="61"/>
      <c r="E63" s="61"/>
      <c r="F63" s="61"/>
      <c r="G63" s="61"/>
      <c r="H63" s="61"/>
      <c r="I63" s="61"/>
      <c r="J63" s="61"/>
      <c r="K63" s="61"/>
    </row>
    <row r="64" spans="1:16" ht="23.25" customHeight="1" x14ac:dyDescent="0.2">
      <c r="A64" s="26"/>
      <c r="B64" s="27" t="s">
        <v>63</v>
      </c>
      <c r="C64" s="27" t="s">
        <v>64</v>
      </c>
      <c r="D64" s="48" t="s">
        <v>65</v>
      </c>
      <c r="E64" s="48"/>
      <c r="F64" s="60">
        <v>6</v>
      </c>
      <c r="G64" s="60"/>
      <c r="H64" s="61"/>
      <c r="I64" s="61"/>
      <c r="J64" s="60">
        <f>F64+H64</f>
        <v>6</v>
      </c>
      <c r="K64" s="60"/>
    </row>
    <row r="65" spans="1:11" ht="36" customHeight="1" x14ac:dyDescent="0.2">
      <c r="A65" s="26"/>
      <c r="B65" s="28" t="s">
        <v>66</v>
      </c>
      <c r="C65" s="27" t="s">
        <v>64</v>
      </c>
      <c r="D65" s="48" t="s">
        <v>67</v>
      </c>
      <c r="E65" s="48"/>
      <c r="F65" s="90">
        <v>535.34</v>
      </c>
      <c r="G65" s="90"/>
      <c r="H65" s="90">
        <v>52.52</v>
      </c>
      <c r="I65" s="90"/>
      <c r="J65" s="90">
        <f>F65+H65</f>
        <v>587.86</v>
      </c>
      <c r="K65" s="90"/>
    </row>
    <row r="66" spans="1:11" ht="28.5" customHeight="1" x14ac:dyDescent="0.2">
      <c r="A66" s="26"/>
      <c r="B66" s="28" t="s">
        <v>68</v>
      </c>
      <c r="C66" s="27" t="s">
        <v>64</v>
      </c>
      <c r="D66" s="48" t="s">
        <v>67</v>
      </c>
      <c r="E66" s="48"/>
      <c r="F66" s="90">
        <v>304.33999999999997</v>
      </c>
      <c r="G66" s="90"/>
      <c r="H66" s="90">
        <v>34.520000000000003</v>
      </c>
      <c r="I66" s="90"/>
      <c r="J66" s="90">
        <f>F66+H66</f>
        <v>338.85999999999996</v>
      </c>
      <c r="K66" s="90"/>
    </row>
    <row r="67" spans="1:11" ht="20.25" customHeight="1" x14ac:dyDescent="0.2">
      <c r="A67" s="26"/>
      <c r="B67" s="28" t="s">
        <v>69</v>
      </c>
      <c r="C67" s="27" t="s">
        <v>64</v>
      </c>
      <c r="D67" s="48" t="s">
        <v>67</v>
      </c>
      <c r="E67" s="48"/>
      <c r="F67" s="90">
        <v>95</v>
      </c>
      <c r="G67" s="90"/>
      <c r="H67" s="90">
        <v>4</v>
      </c>
      <c r="I67" s="90"/>
      <c r="J67" s="90">
        <f>F67+H67</f>
        <v>99</v>
      </c>
      <c r="K67" s="90"/>
    </row>
    <row r="68" spans="1:11" ht="23.25" customHeight="1" x14ac:dyDescent="0.2">
      <c r="A68" s="26"/>
      <c r="B68" s="28" t="s">
        <v>70</v>
      </c>
      <c r="C68" s="27" t="s">
        <v>64</v>
      </c>
      <c r="D68" s="48" t="s">
        <v>67</v>
      </c>
      <c r="E68" s="48"/>
      <c r="F68" s="90">
        <v>136</v>
      </c>
      <c r="G68" s="90"/>
      <c r="H68" s="90">
        <v>14</v>
      </c>
      <c r="I68" s="90"/>
      <c r="J68" s="90">
        <f>F68+H68</f>
        <v>150</v>
      </c>
      <c r="K68" s="90"/>
    </row>
    <row r="69" spans="1:11" ht="21.75" customHeight="1" x14ac:dyDescent="0.2">
      <c r="A69" s="26">
        <v>2</v>
      </c>
      <c r="B69" s="24" t="s">
        <v>71</v>
      </c>
      <c r="C69" s="27"/>
      <c r="D69" s="48"/>
      <c r="E69" s="48"/>
      <c r="F69" s="60"/>
      <c r="G69" s="60"/>
      <c r="H69" s="61"/>
      <c r="I69" s="61"/>
      <c r="J69" s="88"/>
      <c r="K69" s="89"/>
    </row>
    <row r="70" spans="1:11" ht="20.25" customHeight="1" x14ac:dyDescent="0.2">
      <c r="A70" s="26"/>
      <c r="B70" s="27" t="s">
        <v>72</v>
      </c>
      <c r="C70" s="27" t="s">
        <v>73</v>
      </c>
      <c r="D70" s="48" t="s">
        <v>65</v>
      </c>
      <c r="E70" s="48"/>
      <c r="F70" s="58">
        <v>2482</v>
      </c>
      <c r="G70" s="58"/>
      <c r="H70" s="83"/>
      <c r="I70" s="83"/>
      <c r="J70" s="81">
        <f t="shared" ref="J70:J75" si="0">F70+H70</f>
        <v>2482</v>
      </c>
      <c r="K70" s="82"/>
    </row>
    <row r="71" spans="1:11" ht="30.75" customHeight="1" x14ac:dyDescent="0.2">
      <c r="A71" s="26"/>
      <c r="B71" s="27" t="s">
        <v>74</v>
      </c>
      <c r="C71" s="27" t="s">
        <v>73</v>
      </c>
      <c r="D71" s="48" t="s">
        <v>75</v>
      </c>
      <c r="E71" s="48"/>
      <c r="F71" s="83"/>
      <c r="G71" s="83"/>
      <c r="H71" s="58">
        <v>369</v>
      </c>
      <c r="I71" s="58"/>
      <c r="J71" s="81">
        <f t="shared" si="0"/>
        <v>369</v>
      </c>
      <c r="K71" s="82"/>
    </row>
    <row r="72" spans="1:11" ht="24" customHeight="1" x14ac:dyDescent="0.2">
      <c r="A72" s="26"/>
      <c r="B72" s="27" t="s">
        <v>76</v>
      </c>
      <c r="C72" s="27" t="s">
        <v>73</v>
      </c>
      <c r="D72" s="48" t="s">
        <v>75</v>
      </c>
      <c r="E72" s="48"/>
      <c r="F72" s="84">
        <v>1071</v>
      </c>
      <c r="G72" s="84"/>
      <c r="H72" s="85"/>
      <c r="I72" s="85"/>
      <c r="J72" s="86">
        <f t="shared" si="0"/>
        <v>1071</v>
      </c>
      <c r="K72" s="87"/>
    </row>
    <row r="73" spans="1:11" ht="27" customHeight="1" x14ac:dyDescent="0.2">
      <c r="A73" s="26"/>
      <c r="B73" s="27" t="s">
        <v>77</v>
      </c>
      <c r="C73" s="27" t="s">
        <v>73</v>
      </c>
      <c r="D73" s="48" t="s">
        <v>75</v>
      </c>
      <c r="E73" s="48"/>
      <c r="F73" s="83">
        <v>1862</v>
      </c>
      <c r="G73" s="83"/>
      <c r="H73" s="58">
        <v>369</v>
      </c>
      <c r="I73" s="58"/>
      <c r="J73" s="81">
        <f t="shared" si="0"/>
        <v>2231</v>
      </c>
      <c r="K73" s="82"/>
    </row>
    <row r="74" spans="1:11" ht="54" customHeight="1" x14ac:dyDescent="0.2">
      <c r="A74" s="26"/>
      <c r="B74" s="27" t="s">
        <v>78</v>
      </c>
      <c r="C74" s="27" t="s">
        <v>73</v>
      </c>
      <c r="D74" s="48" t="s">
        <v>75</v>
      </c>
      <c r="E74" s="48"/>
      <c r="F74" s="77">
        <v>54</v>
      </c>
      <c r="G74" s="78"/>
      <c r="H74" s="79"/>
      <c r="I74" s="80"/>
      <c r="J74" s="81">
        <f t="shared" si="0"/>
        <v>54</v>
      </c>
      <c r="K74" s="82"/>
    </row>
    <row r="75" spans="1:11" ht="79.5" customHeight="1" x14ac:dyDescent="0.2">
      <c r="A75" s="26"/>
      <c r="B75" s="27" t="s">
        <v>79</v>
      </c>
      <c r="C75" s="27" t="s">
        <v>73</v>
      </c>
      <c r="D75" s="48" t="s">
        <v>75</v>
      </c>
      <c r="E75" s="48"/>
      <c r="F75" s="77">
        <v>41</v>
      </c>
      <c r="G75" s="78"/>
      <c r="H75" s="79"/>
      <c r="I75" s="80"/>
      <c r="J75" s="81">
        <f t="shared" si="0"/>
        <v>41</v>
      </c>
      <c r="K75" s="82"/>
    </row>
    <row r="76" spans="1:11" ht="79.5" customHeight="1" x14ac:dyDescent="0.2">
      <c r="A76" s="26"/>
      <c r="B76" s="27" t="s">
        <v>80</v>
      </c>
      <c r="C76" s="27" t="s">
        <v>64</v>
      </c>
      <c r="D76" s="48" t="s">
        <v>81</v>
      </c>
      <c r="E76" s="48"/>
      <c r="F76" s="77">
        <v>1</v>
      </c>
      <c r="G76" s="78"/>
      <c r="H76" s="79">
        <v>1</v>
      </c>
      <c r="I76" s="80"/>
      <c r="J76" s="81">
        <v>1</v>
      </c>
      <c r="K76" s="82"/>
    </row>
    <row r="77" spans="1:11" ht="41.25" customHeight="1" x14ac:dyDescent="0.2">
      <c r="A77" s="26"/>
      <c r="B77" s="29" t="s">
        <v>82</v>
      </c>
      <c r="C77" s="27" t="s">
        <v>64</v>
      </c>
      <c r="D77" s="69" t="s">
        <v>83</v>
      </c>
      <c r="E77" s="70"/>
      <c r="F77" s="71"/>
      <c r="G77" s="72"/>
      <c r="H77" s="73">
        <v>1</v>
      </c>
      <c r="I77" s="74"/>
      <c r="J77" s="73">
        <f>F77+H77</f>
        <v>1</v>
      </c>
      <c r="K77" s="74"/>
    </row>
    <row r="78" spans="1:11" ht="27.75" customHeight="1" x14ac:dyDescent="0.2">
      <c r="A78" s="26">
        <v>3</v>
      </c>
      <c r="B78" s="24" t="s">
        <v>84</v>
      </c>
      <c r="C78" s="27"/>
      <c r="D78" s="48"/>
      <c r="E78" s="75"/>
      <c r="F78" s="76"/>
      <c r="G78" s="76"/>
      <c r="H78" s="60"/>
      <c r="I78" s="60"/>
      <c r="J78" s="67"/>
      <c r="K78" s="67"/>
    </row>
    <row r="79" spans="1:11" s="30" customFormat="1" ht="38.25" customHeight="1" x14ac:dyDescent="0.2">
      <c r="A79" s="26"/>
      <c r="B79" s="27" t="s">
        <v>85</v>
      </c>
      <c r="C79" s="27" t="s">
        <v>86</v>
      </c>
      <c r="D79" s="48" t="s">
        <v>87</v>
      </c>
      <c r="E79" s="48"/>
      <c r="F79" s="67">
        <f>D58/(F70+H71)</f>
        <v>48243.147004559811</v>
      </c>
      <c r="G79" s="67"/>
      <c r="H79" s="68">
        <f>F58/(F70+H71)</f>
        <v>10402.863907400912</v>
      </c>
      <c r="I79" s="68"/>
      <c r="J79" s="67">
        <f>F79+H79</f>
        <v>58646.010911960722</v>
      </c>
      <c r="K79" s="67"/>
    </row>
    <row r="80" spans="1:11" s="30" customFormat="1" ht="21" customHeight="1" x14ac:dyDescent="0.2">
      <c r="A80" s="26"/>
      <c r="B80" s="27" t="s">
        <v>88</v>
      </c>
      <c r="C80" s="27" t="s">
        <v>86</v>
      </c>
      <c r="D80" s="48" t="s">
        <v>87</v>
      </c>
      <c r="E80" s="48"/>
      <c r="F80" s="62">
        <v>1250</v>
      </c>
      <c r="G80" s="63"/>
      <c r="H80" s="62"/>
      <c r="I80" s="63"/>
      <c r="J80" s="62">
        <f>F80+H80</f>
        <v>1250</v>
      </c>
      <c r="K80" s="63"/>
    </row>
    <row r="81" spans="1:11" s="30" customFormat="1" ht="122.25" customHeight="1" x14ac:dyDescent="0.2">
      <c r="A81" s="26"/>
      <c r="B81" s="27" t="s">
        <v>89</v>
      </c>
      <c r="C81" s="27" t="s">
        <v>86</v>
      </c>
      <c r="D81" s="48" t="s">
        <v>87</v>
      </c>
      <c r="E81" s="48"/>
      <c r="F81" s="62">
        <v>3927</v>
      </c>
      <c r="G81" s="63"/>
      <c r="H81" s="64"/>
      <c r="I81" s="65"/>
      <c r="J81" s="64">
        <f>F81+H81</f>
        <v>3927</v>
      </c>
      <c r="K81" s="65"/>
    </row>
    <row r="82" spans="1:11" s="30" customFormat="1" ht="172.5" customHeight="1" x14ac:dyDescent="0.2">
      <c r="A82" s="26"/>
      <c r="B82" s="31" t="s">
        <v>90</v>
      </c>
      <c r="C82" s="27" t="s">
        <v>86</v>
      </c>
      <c r="D82" s="48" t="s">
        <v>87</v>
      </c>
      <c r="E82" s="48"/>
      <c r="F82" s="66">
        <v>3721.5</v>
      </c>
      <c r="G82" s="66"/>
      <c r="H82" s="66"/>
      <c r="I82" s="66"/>
      <c r="J82" s="66">
        <f>F82</f>
        <v>3721.5</v>
      </c>
      <c r="K82" s="66"/>
    </row>
    <row r="83" spans="1:11" s="30" customFormat="1" ht="35.450000000000003" customHeight="1" x14ac:dyDescent="0.2">
      <c r="A83" s="26"/>
      <c r="B83" s="27" t="s">
        <v>91</v>
      </c>
      <c r="C83" s="27" t="s">
        <v>73</v>
      </c>
      <c r="D83" s="48" t="s">
        <v>87</v>
      </c>
      <c r="E83" s="48"/>
      <c r="F83" s="52">
        <v>8</v>
      </c>
      <c r="G83" s="52"/>
      <c r="H83" s="58">
        <f>H73/H66</f>
        <v>10.689455388180765</v>
      </c>
      <c r="I83" s="58"/>
      <c r="J83" s="59">
        <f>F83</f>
        <v>8</v>
      </c>
      <c r="K83" s="59"/>
    </row>
    <row r="84" spans="1:11" s="30" customFormat="1" ht="26.45" customHeight="1" x14ac:dyDescent="0.2">
      <c r="A84" s="26">
        <v>4</v>
      </c>
      <c r="B84" s="24" t="s">
        <v>92</v>
      </c>
      <c r="C84" s="27"/>
      <c r="D84" s="48"/>
      <c r="E84" s="48"/>
      <c r="F84" s="60"/>
      <c r="G84" s="60"/>
      <c r="H84" s="61"/>
      <c r="I84" s="61"/>
      <c r="J84" s="60"/>
      <c r="K84" s="60"/>
    </row>
    <row r="85" spans="1:11" ht="41.25" customHeight="1" x14ac:dyDescent="0.2">
      <c r="A85" s="26"/>
      <c r="B85" s="27" t="s">
        <v>93</v>
      </c>
      <c r="C85" s="27" t="s">
        <v>94</v>
      </c>
      <c r="D85" s="48" t="s">
        <v>95</v>
      </c>
      <c r="E85" s="48"/>
      <c r="F85" s="55">
        <v>100</v>
      </c>
      <c r="G85" s="55"/>
      <c r="H85" s="56">
        <v>100</v>
      </c>
      <c r="I85" s="56"/>
      <c r="J85" s="55">
        <v>100</v>
      </c>
      <c r="K85" s="55"/>
    </row>
    <row r="86" spans="1:11" ht="33.75" customHeight="1" x14ac:dyDescent="0.2">
      <c r="A86" s="32"/>
      <c r="B86" s="29" t="s">
        <v>96</v>
      </c>
      <c r="C86" s="29" t="s">
        <v>94</v>
      </c>
      <c r="D86" s="57" t="s">
        <v>95</v>
      </c>
      <c r="E86" s="57"/>
      <c r="F86" s="51">
        <f>F73*100/F70</f>
        <v>75.020145044319094</v>
      </c>
      <c r="G86" s="51"/>
      <c r="H86" s="54">
        <v>100</v>
      </c>
      <c r="I86" s="54"/>
      <c r="J86" s="51">
        <f>J73*100/(J70+J71)</f>
        <v>78.253244475622594</v>
      </c>
      <c r="K86" s="51"/>
    </row>
    <row r="87" spans="1:11" ht="36.75" customHeight="1" x14ac:dyDescent="0.2">
      <c r="A87" s="26"/>
      <c r="B87" s="27" t="s">
        <v>97</v>
      </c>
      <c r="C87" s="27" t="s">
        <v>94</v>
      </c>
      <c r="D87" s="48" t="s">
        <v>87</v>
      </c>
      <c r="E87" s="48"/>
      <c r="F87" s="54">
        <v>91</v>
      </c>
      <c r="G87" s="54"/>
      <c r="H87" s="51">
        <v>91</v>
      </c>
      <c r="I87" s="51"/>
      <c r="J87" s="51">
        <v>91</v>
      </c>
      <c r="K87" s="51"/>
    </row>
    <row r="88" spans="1:11" ht="33.75" customHeight="1" x14ac:dyDescent="0.2">
      <c r="A88" s="25"/>
      <c r="B88" s="27" t="s">
        <v>98</v>
      </c>
      <c r="C88" s="27" t="s">
        <v>94</v>
      </c>
      <c r="D88" s="48" t="s">
        <v>87</v>
      </c>
      <c r="E88" s="48"/>
      <c r="F88" s="55"/>
      <c r="G88" s="55"/>
      <c r="H88" s="51">
        <v>10.6</v>
      </c>
      <c r="I88" s="51"/>
      <c r="J88" s="51">
        <f>H88</f>
        <v>10.6</v>
      </c>
      <c r="K88" s="51"/>
    </row>
    <row r="89" spans="1:11" ht="36.75" customHeight="1" x14ac:dyDescent="0.2">
      <c r="A89" s="25"/>
      <c r="B89" s="27" t="s">
        <v>99</v>
      </c>
      <c r="C89" s="27" t="s">
        <v>94</v>
      </c>
      <c r="D89" s="48" t="s">
        <v>87</v>
      </c>
      <c r="E89" s="48"/>
      <c r="F89" s="49">
        <v>99.7</v>
      </c>
      <c r="G89" s="50"/>
      <c r="H89" s="51"/>
      <c r="I89" s="51"/>
      <c r="J89" s="51">
        <f>F89</f>
        <v>99.7</v>
      </c>
      <c r="K89" s="51"/>
    </row>
    <row r="90" spans="1:11" ht="19.5" customHeight="1" x14ac:dyDescent="0.2">
      <c r="A90" s="25"/>
      <c r="B90" s="27" t="s">
        <v>100</v>
      </c>
      <c r="C90" s="27" t="s">
        <v>94</v>
      </c>
      <c r="D90" s="48" t="s">
        <v>87</v>
      </c>
      <c r="E90" s="48"/>
      <c r="F90" s="52"/>
      <c r="G90" s="52"/>
      <c r="H90" s="53">
        <v>98.1</v>
      </c>
      <c r="I90" s="53"/>
      <c r="J90" s="53">
        <f>H90</f>
        <v>98.1</v>
      </c>
      <c r="K90" s="53"/>
    </row>
    <row r="91" spans="1:11" ht="15.75" x14ac:dyDescent="0.2">
      <c r="A91" s="8"/>
      <c r="B91" s="3"/>
      <c r="C91" s="3"/>
      <c r="D91" s="3"/>
      <c r="E91" s="3"/>
      <c r="F91" s="5"/>
      <c r="G91" s="5"/>
      <c r="H91" s="33"/>
      <c r="I91" s="33"/>
      <c r="J91" s="33"/>
      <c r="K91" s="33"/>
    </row>
    <row r="92" spans="1:11" ht="27.75" customHeight="1" x14ac:dyDescent="0.25">
      <c r="A92" s="45" t="s">
        <v>101</v>
      </c>
      <c r="B92" s="45"/>
      <c r="C92" s="34"/>
      <c r="D92" s="34"/>
      <c r="E92" s="35"/>
      <c r="F92" s="34"/>
      <c r="G92" s="34"/>
      <c r="H92" s="46" t="s">
        <v>102</v>
      </c>
      <c r="I92" s="46"/>
      <c r="J92" s="46"/>
      <c r="K92" s="46"/>
    </row>
    <row r="93" spans="1:11" ht="58.5" customHeight="1" x14ac:dyDescent="0.25">
      <c r="A93" s="45" t="s">
        <v>103</v>
      </c>
      <c r="B93" s="45"/>
      <c r="C93" s="34"/>
      <c r="D93" s="34"/>
      <c r="E93" s="36" t="s">
        <v>104</v>
      </c>
      <c r="F93" s="37"/>
      <c r="G93" s="37"/>
      <c r="H93" s="43" t="s">
        <v>105</v>
      </c>
      <c r="I93" s="43"/>
      <c r="J93" s="43"/>
      <c r="K93" s="43"/>
    </row>
    <row r="94" spans="1:11" ht="19.5" customHeight="1" x14ac:dyDescent="0.25">
      <c r="A94" s="45" t="s">
        <v>106</v>
      </c>
      <c r="B94" s="45"/>
      <c r="C94" s="34"/>
      <c r="D94" s="34"/>
      <c r="E94" s="34"/>
      <c r="F94" s="34"/>
      <c r="G94" s="34"/>
      <c r="H94" s="47"/>
      <c r="I94" s="47"/>
      <c r="J94" s="47"/>
      <c r="K94" s="47"/>
    </row>
    <row r="95" spans="1:11" ht="29.25" customHeight="1" x14ac:dyDescent="0.25">
      <c r="A95" s="38"/>
      <c r="B95" s="34"/>
      <c r="C95" s="34"/>
      <c r="D95" s="34"/>
      <c r="E95" s="35"/>
      <c r="F95" s="34"/>
      <c r="G95" s="34"/>
      <c r="H95" s="42" t="s">
        <v>107</v>
      </c>
      <c r="I95" s="42"/>
      <c r="J95" s="42"/>
      <c r="K95" s="42"/>
    </row>
    <row r="96" spans="1:11" ht="29.25" customHeight="1" x14ac:dyDescent="0.2">
      <c r="A96" s="38" t="s">
        <v>108</v>
      </c>
      <c r="B96" s="34"/>
      <c r="C96" s="38"/>
      <c r="D96" s="34"/>
      <c r="E96" s="36" t="s">
        <v>104</v>
      </c>
      <c r="F96" s="36"/>
      <c r="G96" s="37"/>
      <c r="H96" s="43" t="s">
        <v>105</v>
      </c>
      <c r="I96" s="43"/>
      <c r="J96" s="43"/>
      <c r="K96" s="43"/>
    </row>
    <row r="97" spans="1:11" ht="29.25" customHeight="1" x14ac:dyDescent="0.2">
      <c r="A97" s="39"/>
      <c r="B97" s="40" t="s">
        <v>109</v>
      </c>
      <c r="C97" s="39"/>
      <c r="D97" s="39"/>
      <c r="E97" s="39"/>
      <c r="F97" s="39"/>
      <c r="G97" s="39"/>
      <c r="H97" s="39"/>
      <c r="I97" s="39"/>
      <c r="J97" s="39"/>
      <c r="K97" s="39"/>
    </row>
    <row r="98" spans="1:11" ht="16.5" customHeight="1" x14ac:dyDescent="0.2">
      <c r="A98" s="39"/>
      <c r="B98" s="39" t="s">
        <v>110</v>
      </c>
      <c r="C98" s="39"/>
      <c r="D98" s="39"/>
      <c r="E98" s="39"/>
      <c r="F98" s="39"/>
      <c r="G98" s="39"/>
      <c r="H98" s="39"/>
      <c r="I98" s="39"/>
      <c r="J98" s="39"/>
      <c r="K98" s="39"/>
    </row>
    <row r="99" spans="1:11" x14ac:dyDescent="0.2">
      <c r="A99" s="44"/>
      <c r="B99" s="44"/>
    </row>
  </sheetData>
  <mergeCells count="219">
    <mergeCell ref="G1:K1"/>
    <mergeCell ref="G2:K2"/>
    <mergeCell ref="A3:K3"/>
    <mergeCell ref="B4:F4"/>
    <mergeCell ref="G4:K4"/>
    <mergeCell ref="B5:F5"/>
    <mergeCell ref="G5:K5"/>
    <mergeCell ref="A10:I10"/>
    <mergeCell ref="A11:K11"/>
    <mergeCell ref="A12:K12"/>
    <mergeCell ref="A13:K13"/>
    <mergeCell ref="A14:K14"/>
    <mergeCell ref="A15:K15"/>
    <mergeCell ref="B6:C6"/>
    <mergeCell ref="E6:F6"/>
    <mergeCell ref="G6:K6"/>
    <mergeCell ref="A7:K7"/>
    <mergeCell ref="A8:L8"/>
    <mergeCell ref="A9:K9"/>
    <mergeCell ref="A22:K22"/>
    <mergeCell ref="A23:K23"/>
    <mergeCell ref="A24:K24"/>
    <mergeCell ref="A25:J25"/>
    <mergeCell ref="A26:K26"/>
    <mergeCell ref="A27:K27"/>
    <mergeCell ref="A16:K16"/>
    <mergeCell ref="A17:K17"/>
    <mergeCell ref="A18:K18"/>
    <mergeCell ref="A19:K19"/>
    <mergeCell ref="A20:K20"/>
    <mergeCell ref="A21:K21"/>
    <mergeCell ref="A37:K37"/>
    <mergeCell ref="B39:H39"/>
    <mergeCell ref="B40:H40"/>
    <mergeCell ref="B41:H41"/>
    <mergeCell ref="A43:H43"/>
    <mergeCell ref="A44:I44"/>
    <mergeCell ref="B29:H29"/>
    <mergeCell ref="B30:H30"/>
    <mergeCell ref="B31:H31"/>
    <mergeCell ref="B32:H32"/>
    <mergeCell ref="B33:H33"/>
    <mergeCell ref="A35:K35"/>
    <mergeCell ref="B47:C47"/>
    <mergeCell ref="D47:E47"/>
    <mergeCell ref="F47:G47"/>
    <mergeCell ref="H47:I47"/>
    <mergeCell ref="B48:C48"/>
    <mergeCell ref="D48:E48"/>
    <mergeCell ref="F48:G48"/>
    <mergeCell ref="H48:I48"/>
    <mergeCell ref="B45:C45"/>
    <mergeCell ref="D45:E45"/>
    <mergeCell ref="F45:G45"/>
    <mergeCell ref="H45:I45"/>
    <mergeCell ref="B46:C46"/>
    <mergeCell ref="D46:E46"/>
    <mergeCell ref="F46:G46"/>
    <mergeCell ref="H46:I46"/>
    <mergeCell ref="A51:C51"/>
    <mergeCell ref="D51:E51"/>
    <mergeCell ref="F51:G51"/>
    <mergeCell ref="H51:I51"/>
    <mergeCell ref="A53:H53"/>
    <mergeCell ref="A54:I54"/>
    <mergeCell ref="B49:C49"/>
    <mergeCell ref="D49:E49"/>
    <mergeCell ref="F49:G49"/>
    <mergeCell ref="H49:I49"/>
    <mergeCell ref="B50:C50"/>
    <mergeCell ref="D50:E50"/>
    <mergeCell ref="F50:G50"/>
    <mergeCell ref="H50:I50"/>
    <mergeCell ref="A57:C57"/>
    <mergeCell ref="D57:E57"/>
    <mergeCell ref="F57:G57"/>
    <mergeCell ref="H57:I57"/>
    <mergeCell ref="A58:C58"/>
    <mergeCell ref="D58:E58"/>
    <mergeCell ref="F58:G58"/>
    <mergeCell ref="H58:I58"/>
    <mergeCell ref="A55:C55"/>
    <mergeCell ref="D55:E55"/>
    <mergeCell ref="F55:G55"/>
    <mergeCell ref="H55:I55"/>
    <mergeCell ref="A56:C56"/>
    <mergeCell ref="D56:E56"/>
    <mergeCell ref="F56:G56"/>
    <mergeCell ref="H56:I56"/>
    <mergeCell ref="A60:H60"/>
    <mergeCell ref="D61:E61"/>
    <mergeCell ref="F61:G61"/>
    <mergeCell ref="H61:I61"/>
    <mergeCell ref="J61:K61"/>
    <mergeCell ref="D62:E62"/>
    <mergeCell ref="F62:G62"/>
    <mergeCell ref="H62:I62"/>
    <mergeCell ref="J62:K62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H95:K95"/>
    <mergeCell ref="H96:K96"/>
    <mergeCell ref="A99:B99"/>
    <mergeCell ref="A92:B92"/>
    <mergeCell ref="H92:K92"/>
    <mergeCell ref="A93:B93"/>
    <mergeCell ref="H93:K93"/>
    <mergeCell ref="A94:B94"/>
    <mergeCell ref="H94:K94"/>
  </mergeCells>
  <pageMargins left="0.62992125984251968" right="0.59055118110236227" top="0.55118110236220474" bottom="0.74803149606299213" header="0.31496062992125984" footer="0.31496062992125984"/>
  <pageSetup paperSize="9" scale="56" fitToHeight="4" orientation="landscape" r:id="rId1"/>
  <rowBreaks count="1" manualBreakCount="1">
    <brk id="7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1091</vt:lpstr>
      <vt:lpstr>'1091'!Область_печати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2022-09-05T08:48:34Z</dcterms:created>
  <dcterms:modified xsi:type="dcterms:W3CDTF">2022-09-05T08:50:32Z</dcterms:modified>
</cp:coreProperties>
</file>