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91" sheetId="1" r:id="rId1"/>
  </sheets>
  <definedNames>
    <definedName name="_xlnm.Print_Area" localSheetId="0">'1091'!$A$1:$L$99</definedName>
  </definedNames>
  <calcPr calcId="144525"/>
</workbook>
</file>

<file path=xl/calcChain.xml><?xml version="1.0" encoding="utf-8"?>
<calcChain xmlns="http://schemas.openxmlformats.org/spreadsheetml/2006/main">
  <c r="J91" i="1" l="1"/>
  <c r="J90" i="1"/>
  <c r="J89" i="1"/>
  <c r="H84" i="1"/>
  <c r="J83" i="1"/>
  <c r="J82" i="1"/>
  <c r="J81" i="1"/>
  <c r="J78" i="1"/>
  <c r="J76" i="1"/>
  <c r="J75" i="1"/>
  <c r="J74" i="1"/>
  <c r="J73" i="1"/>
  <c r="J72" i="1"/>
  <c r="F71" i="1"/>
  <c r="F84" i="1" s="1"/>
  <c r="J69" i="1"/>
  <c r="J68" i="1"/>
  <c r="J67" i="1"/>
  <c r="J66" i="1"/>
  <c r="J65" i="1"/>
  <c r="F52" i="1"/>
  <c r="F58" i="1" s="1"/>
  <c r="F59" i="1" s="1"/>
  <c r="H80" i="1" s="1"/>
  <c r="F51" i="1"/>
  <c r="H51" i="1" s="1"/>
  <c r="H50" i="1"/>
  <c r="F50" i="1"/>
  <c r="D49" i="1"/>
  <c r="H49" i="1" s="1"/>
  <c r="H48" i="1"/>
  <c r="D48" i="1"/>
  <c r="D52" i="1" s="1"/>
  <c r="D58" i="1" l="1"/>
  <c r="D59" i="1" s="1"/>
  <c r="F80" i="1" s="1"/>
  <c r="J80" i="1" s="1"/>
  <c r="H52" i="1"/>
  <c r="J87" i="1"/>
  <c r="J71" i="1"/>
  <c r="J84" i="1" s="1"/>
  <c r="F87" i="1"/>
  <c r="H58" i="1" l="1"/>
  <c r="H59" i="1" s="1"/>
</calcChain>
</file>

<file path=xl/sharedStrings.xml><?xml version="1.0" encoding="utf-8"?>
<sst xmlns="http://schemas.openxmlformats.org/spreadsheetml/2006/main" count="163" uniqueCount="112">
  <si>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</si>
  <si>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</si>
  <si>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</si>
  <si>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</si>
  <si>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</si>
  <si>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</si>
  <si>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</si>
  <si>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</si>
  <si>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</si>
  <si>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</si>
  <si>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</si>
  <si>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</si>
  <si>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</si>
  <si>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167 199 777,11 гривень, у тому числі загального фонду — 137 739 012,11 гривень та спеціального фонду — 29 460 765,00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</si>
  <si>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</si>
  <si>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</si>
  <si>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</si>
  <si>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</si>
  <si>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</si>
  <si>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</si>
  <si>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</si>
  <si>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</si>
  <si>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</si>
  <si>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</si>
  <si>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</si>
  <si>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</si>
  <si>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</si>
  <si>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</si>
  <si>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</si>
  <si>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</si>
  <si>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</si>
  <si>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</si>
  <si>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</si>
  <si>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</si>
  <si>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</si>
  <si>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</si>
  <si>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</si>
  <si>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</si>
  <si>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</si>
  <si>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</si>
  <si>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</si>
  <si>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</si>
  <si>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</si>
  <si>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</si>
  <si>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</si>
  <si>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</si>
  <si>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</si>
  <si>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</si>
  <si>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</si>
  <si>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</si>
  <si>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</si>
  <si>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</si>
  <si>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</si>
  <si>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</si>
  <si>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</si>
  <si>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</si>
  <si>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</si>
  <si>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</si>
  <si>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</si>
  <si>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</si>
  <si>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</si>
  <si>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</si>
  <si>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</si>
  <si>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</si>
  <si>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</si>
  <si>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</si>
  <si>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</si>
  <si>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</si>
  <si>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</si>
  <si>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</si>
  <si>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</si>
  <si>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</si>
  <si>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</si>
  <si>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</si>
  <si>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</si>
  <si>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</si>
  <si>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</si>
  <si>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</si>
  <si>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</si>
  <si>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</si>
  <si>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</si>
  <si>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</si>
  <si>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</si>
  <si>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</si>
  <si>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 xml:space="preserve">Рішення сесії Хмельницької міської ради № 7 від 15.12.2021 року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</si>
  <si>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</si>
  <si>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</si>
  <si>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</si>
  <si>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</si>
  <si>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</si>
  <si>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</si>
  <si>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</si>
  <si>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</si>
  <si>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</si>
  <si>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</si>
  <si>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</si>
  <si>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</si>
  <si>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</si>
  <si>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</si>
  <si>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</si>
  <si>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</si>
  <si>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</si>
  <si>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</si>
  <si>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</si>
  <si>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</si>
  <si>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</si>
  <si>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</si>
  <si>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</si>
  <si>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</si>
  <si>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</si>
  <si>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</si>
  <si>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5 жовтня 2022 року </t>
    </r>
    <r>
      <rPr>
        <u/>
        <sz val="12"/>
        <rFont val="Times New Roman"/>
        <family val="1"/>
        <charset val="204"/>
      </rPr>
      <t>№ 148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</si>
</sst>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7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0"/>
  <sheetViews>
    <sheetView tabSelected="1" view="pageBreakPreview" zoomScale="70" zoomScaleNormal="80" zoomScaleSheetLayoutView="70" workbookViewId="0">
      <selection activeCell="D1" sqref="D1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3" t="s">
        <v>111</v>
      </c>
      <c r="H2" s="3"/>
      <c r="I2" s="3"/>
      <c r="J2" s="3"/>
      <c r="K2" s="3"/>
    </row>
    <row r="3" spans="1:12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36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2" ht="118.5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2" ht="117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2" ht="30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4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2" ht="19.5" customHeight="1" x14ac:dyDescent="0.2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25.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24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2" ht="32.25" customHeight="1" x14ac:dyDescent="0.2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44.25" customHeight="1" x14ac:dyDescent="0.2">
      <c r="A15" s="14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44.25" customHeight="1" x14ac:dyDescent="0.2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0.7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44.25" customHeight="1" x14ac:dyDescent="0.2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8.25" customHeight="1" x14ac:dyDescent="0.2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2.450000000000003" customHeight="1" x14ac:dyDescent="0.2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2.450000000000003" customHeight="1" x14ac:dyDescent="0.2">
      <c r="A21" s="14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2.450000000000003" customHeight="1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.75" customHeight="1" x14ac:dyDescent="0.2">
      <c r="A23" s="14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customHeight="1" x14ac:dyDescent="0.2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39.75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26.25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6.25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9.5" customHeight="1" x14ac:dyDescent="0.2">
      <c r="A28" s="13" t="s">
        <v>33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7.9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2.5" customHeight="1" x14ac:dyDescent="0.2">
      <c r="A30" s="21" t="s">
        <v>34</v>
      </c>
      <c r="B30" s="22" t="s">
        <v>35</v>
      </c>
      <c r="C30" s="22"/>
      <c r="D30" s="22"/>
      <c r="E30" s="22"/>
      <c r="F30" s="22"/>
      <c r="G30" s="22"/>
      <c r="H30" s="22"/>
      <c r="I30" s="23"/>
      <c r="J30" s="23"/>
      <c r="K30" s="23"/>
    </row>
    <row r="31" spans="1:11" ht="55.5" customHeight="1" x14ac:dyDescent="0.2">
      <c r="A31" s="24">
        <v>1</v>
      </c>
      <c r="B31" s="25" t="s">
        <v>36</v>
      </c>
      <c r="C31" s="25"/>
      <c r="D31" s="25"/>
      <c r="E31" s="25"/>
      <c r="F31" s="25"/>
      <c r="G31" s="25"/>
      <c r="H31" s="25"/>
      <c r="I31" s="23"/>
      <c r="J31" s="23"/>
      <c r="K31" s="23"/>
    </row>
    <row r="32" spans="1:11" ht="33" customHeight="1" x14ac:dyDescent="0.2">
      <c r="A32" s="26">
        <v>2</v>
      </c>
      <c r="B32" s="27" t="s">
        <v>37</v>
      </c>
      <c r="C32" s="27"/>
      <c r="D32" s="27"/>
      <c r="E32" s="27"/>
      <c r="F32" s="27"/>
      <c r="G32" s="27"/>
      <c r="H32" s="27"/>
      <c r="I32" s="23"/>
      <c r="J32" s="23"/>
      <c r="K32" s="23"/>
    </row>
    <row r="33" spans="1:11" ht="39" customHeight="1" x14ac:dyDescent="0.2">
      <c r="A33" s="26">
        <v>3</v>
      </c>
      <c r="B33" s="28" t="s">
        <v>38</v>
      </c>
      <c r="C33" s="29"/>
      <c r="D33" s="29"/>
      <c r="E33" s="29"/>
      <c r="F33" s="29"/>
      <c r="G33" s="29"/>
      <c r="H33" s="30"/>
      <c r="I33" s="23"/>
      <c r="J33" s="23"/>
      <c r="K33" s="23"/>
    </row>
    <row r="34" spans="1:11" ht="21" customHeight="1" x14ac:dyDescent="0.2">
      <c r="A34" s="26">
        <v>4</v>
      </c>
      <c r="B34" s="27" t="s">
        <v>39</v>
      </c>
      <c r="C34" s="27"/>
      <c r="D34" s="27"/>
      <c r="E34" s="27"/>
      <c r="F34" s="27"/>
      <c r="G34" s="27"/>
      <c r="H34" s="27"/>
      <c r="I34" s="23"/>
      <c r="J34" s="23"/>
      <c r="K34" s="23"/>
    </row>
    <row r="35" spans="1:11" ht="13.5" customHeight="1" x14ac:dyDescent="0.2">
      <c r="A35" s="31"/>
      <c r="B35" s="7"/>
      <c r="C35" s="7"/>
      <c r="D35" s="7"/>
      <c r="E35" s="7"/>
      <c r="F35" s="7"/>
      <c r="G35" s="7"/>
      <c r="H35" s="7"/>
      <c r="I35" s="23"/>
      <c r="J35" s="23"/>
      <c r="K35" s="23"/>
    </row>
    <row r="36" spans="1:11" ht="19.5" customHeight="1" x14ac:dyDescent="0.2">
      <c r="A36" s="13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10.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26.25" customHeight="1" x14ac:dyDescent="0.2">
      <c r="A38" s="13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0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27" customHeight="1" x14ac:dyDescent="0.2">
      <c r="A40" s="21" t="s">
        <v>34</v>
      </c>
      <c r="B40" s="22" t="s">
        <v>42</v>
      </c>
      <c r="C40" s="22"/>
      <c r="D40" s="22"/>
      <c r="E40" s="22"/>
      <c r="F40" s="22"/>
      <c r="G40" s="22"/>
      <c r="H40" s="22"/>
      <c r="I40" s="23"/>
      <c r="J40" s="23"/>
      <c r="K40" s="23"/>
    </row>
    <row r="41" spans="1:11" ht="48.75" customHeight="1" x14ac:dyDescent="0.2">
      <c r="A41" s="32">
        <v>1</v>
      </c>
      <c r="B41" s="28" t="s">
        <v>43</v>
      </c>
      <c r="C41" s="29"/>
      <c r="D41" s="29"/>
      <c r="E41" s="29"/>
      <c r="F41" s="29"/>
      <c r="G41" s="29"/>
      <c r="H41" s="30"/>
      <c r="I41" s="23"/>
      <c r="J41" s="23"/>
      <c r="K41" s="23"/>
    </row>
    <row r="42" spans="1:11" ht="35.25" customHeight="1" x14ac:dyDescent="0.2">
      <c r="A42" s="33">
        <v>2</v>
      </c>
      <c r="B42" s="28" t="s">
        <v>44</v>
      </c>
      <c r="C42" s="29"/>
      <c r="D42" s="29"/>
      <c r="E42" s="29"/>
      <c r="F42" s="29"/>
      <c r="G42" s="29"/>
      <c r="H42" s="30"/>
      <c r="I42" s="23"/>
      <c r="J42" s="23"/>
      <c r="K42" s="23"/>
    </row>
    <row r="43" spans="1:11" ht="15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5.75" x14ac:dyDescent="0.2">
      <c r="A44" s="13" t="s">
        <v>45</v>
      </c>
      <c r="B44" s="13"/>
      <c r="C44" s="13"/>
      <c r="D44" s="13"/>
      <c r="E44" s="13"/>
      <c r="F44" s="13"/>
      <c r="G44" s="13"/>
      <c r="H44" s="13"/>
      <c r="I44" s="23"/>
      <c r="J44" s="23"/>
      <c r="K44" s="23"/>
    </row>
    <row r="45" spans="1:11" s="35" customFormat="1" ht="16.5" customHeight="1" x14ac:dyDescent="0.2">
      <c r="A45" s="34" t="s">
        <v>46</v>
      </c>
      <c r="B45" s="34"/>
      <c r="C45" s="34"/>
      <c r="D45" s="34"/>
      <c r="E45" s="34"/>
      <c r="F45" s="34"/>
      <c r="G45" s="34"/>
      <c r="H45" s="34"/>
      <c r="I45" s="34"/>
      <c r="J45" s="10"/>
      <c r="K45" s="10"/>
    </row>
    <row r="46" spans="1:11" ht="15.75" x14ac:dyDescent="0.2">
      <c r="A46" s="36" t="s">
        <v>34</v>
      </c>
      <c r="B46" s="22" t="s">
        <v>47</v>
      </c>
      <c r="C46" s="22"/>
      <c r="D46" s="22" t="s">
        <v>48</v>
      </c>
      <c r="E46" s="22"/>
      <c r="F46" s="22" t="s">
        <v>49</v>
      </c>
      <c r="G46" s="22"/>
      <c r="H46" s="22" t="s">
        <v>50</v>
      </c>
      <c r="I46" s="22"/>
      <c r="J46" s="37"/>
      <c r="K46" s="38"/>
    </row>
    <row r="47" spans="1:11" ht="24" customHeight="1" x14ac:dyDescent="0.2">
      <c r="A47" s="39">
        <v>1</v>
      </c>
      <c r="B47" s="40">
        <v>2</v>
      </c>
      <c r="C47" s="40"/>
      <c r="D47" s="40">
        <v>3</v>
      </c>
      <c r="E47" s="40"/>
      <c r="F47" s="40">
        <v>4</v>
      </c>
      <c r="G47" s="40"/>
      <c r="H47" s="40">
        <v>6</v>
      </c>
      <c r="I47" s="40"/>
      <c r="J47" s="41"/>
      <c r="K47" s="23"/>
    </row>
    <row r="48" spans="1:11" ht="32.25" customHeight="1" x14ac:dyDescent="0.2">
      <c r="A48" s="42">
        <v>1</v>
      </c>
      <c r="B48" s="27" t="s">
        <v>51</v>
      </c>
      <c r="C48" s="27"/>
      <c r="D48" s="43">
        <f>134517295+(45000+16859.45+6113+4605.07+739.59)+197800</f>
        <v>134788412.11000001</v>
      </c>
      <c r="E48" s="43"/>
      <c r="F48" s="44">
        <v>26034634</v>
      </c>
      <c r="G48" s="44"/>
      <c r="H48" s="44">
        <f>D48+F48</f>
        <v>160823046.11000001</v>
      </c>
      <c r="I48" s="44"/>
      <c r="J48" s="45"/>
      <c r="K48" s="23"/>
    </row>
    <row r="49" spans="1:16" ht="27" customHeight="1" x14ac:dyDescent="0.2">
      <c r="A49" s="42">
        <v>2</v>
      </c>
      <c r="B49" s="27" t="s">
        <v>52</v>
      </c>
      <c r="C49" s="27"/>
      <c r="D49" s="43">
        <f>2950600</f>
        <v>2950600</v>
      </c>
      <c r="E49" s="43"/>
      <c r="F49" s="44">
        <v>1326306</v>
      </c>
      <c r="G49" s="44"/>
      <c r="H49" s="44">
        <f>D49+F49</f>
        <v>4276906</v>
      </c>
      <c r="I49" s="44"/>
      <c r="J49" s="45"/>
      <c r="K49" s="23"/>
    </row>
    <row r="50" spans="1:16" ht="24" customHeight="1" x14ac:dyDescent="0.2">
      <c r="A50" s="42">
        <v>3</v>
      </c>
      <c r="B50" s="27" t="s">
        <v>53</v>
      </c>
      <c r="C50" s="27"/>
      <c r="D50" s="46"/>
      <c r="E50" s="46"/>
      <c r="F50" s="44">
        <f>2182625-93000-197800</f>
        <v>1891825</v>
      </c>
      <c r="G50" s="44"/>
      <c r="H50" s="44">
        <f>D50+F50</f>
        <v>1891825</v>
      </c>
      <c r="I50" s="44"/>
      <c r="J50" s="45"/>
      <c r="K50" s="23"/>
    </row>
    <row r="51" spans="1:16" ht="36" customHeight="1" x14ac:dyDescent="0.2">
      <c r="A51" s="42">
        <v>4</v>
      </c>
      <c r="B51" s="28" t="s">
        <v>54</v>
      </c>
      <c r="C51" s="30"/>
      <c r="D51" s="46"/>
      <c r="E51" s="46"/>
      <c r="F51" s="44">
        <f>160000+48000</f>
        <v>208000</v>
      </c>
      <c r="G51" s="44"/>
      <c r="H51" s="44">
        <f>D51+F51</f>
        <v>208000</v>
      </c>
      <c r="I51" s="44"/>
      <c r="J51" s="45"/>
      <c r="K51" s="23"/>
    </row>
    <row r="52" spans="1:16" ht="15.75" x14ac:dyDescent="0.2">
      <c r="A52" s="47" t="s">
        <v>55</v>
      </c>
      <c r="B52" s="47"/>
      <c r="C52" s="47"/>
      <c r="D52" s="44">
        <f>SUM(D48:D51)</f>
        <v>137739012.11000001</v>
      </c>
      <c r="E52" s="44"/>
      <c r="F52" s="44">
        <f>SUM(F48:F51)</f>
        <v>29460765</v>
      </c>
      <c r="G52" s="44"/>
      <c r="H52" s="44">
        <f>SUM(H48:H51)</f>
        <v>167199777.11000001</v>
      </c>
      <c r="I52" s="44"/>
      <c r="J52" s="23"/>
      <c r="K52" s="23"/>
      <c r="N52" s="116"/>
      <c r="O52" s="116"/>
      <c r="P52" s="116"/>
    </row>
    <row r="53" spans="1:16" ht="15.75" customHeight="1" x14ac:dyDescent="0.2">
      <c r="A53" s="23"/>
      <c r="B53" s="7"/>
      <c r="C53" s="23"/>
      <c r="D53" s="48"/>
      <c r="E53" s="48"/>
      <c r="F53" s="48"/>
      <c r="G53" s="48"/>
      <c r="H53" s="48"/>
      <c r="I53" s="48"/>
      <c r="J53" s="23"/>
      <c r="K53" s="23"/>
      <c r="N53" s="116"/>
      <c r="O53" s="116"/>
      <c r="P53" s="116"/>
    </row>
    <row r="54" spans="1:16" ht="16.5" customHeight="1" x14ac:dyDescent="0.2">
      <c r="A54" s="13" t="s">
        <v>56</v>
      </c>
      <c r="B54" s="13"/>
      <c r="C54" s="13"/>
      <c r="D54" s="13"/>
      <c r="E54" s="13"/>
      <c r="F54" s="13"/>
      <c r="G54" s="13"/>
      <c r="H54" s="13"/>
      <c r="I54" s="23"/>
      <c r="J54" s="23"/>
      <c r="K54" s="23"/>
      <c r="N54" s="116"/>
      <c r="O54" s="116"/>
      <c r="P54" s="116"/>
    </row>
    <row r="55" spans="1:16" ht="16.5" customHeight="1" x14ac:dyDescent="0.2">
      <c r="A55" s="34" t="s">
        <v>46</v>
      </c>
      <c r="B55" s="34"/>
      <c r="C55" s="34"/>
      <c r="D55" s="34"/>
      <c r="E55" s="34"/>
      <c r="F55" s="34"/>
      <c r="G55" s="34"/>
      <c r="H55" s="34"/>
      <c r="I55" s="34"/>
      <c r="J55" s="10"/>
      <c r="K55" s="10"/>
      <c r="N55" s="116"/>
      <c r="O55" s="116"/>
      <c r="P55" s="116"/>
    </row>
    <row r="56" spans="1:16" ht="16.5" customHeight="1" x14ac:dyDescent="0.2">
      <c r="A56" s="22" t="s">
        <v>57</v>
      </c>
      <c r="B56" s="22"/>
      <c r="C56" s="22"/>
      <c r="D56" s="22" t="s">
        <v>48</v>
      </c>
      <c r="E56" s="22"/>
      <c r="F56" s="22" t="s">
        <v>49</v>
      </c>
      <c r="G56" s="22"/>
      <c r="H56" s="22" t="s">
        <v>50</v>
      </c>
      <c r="I56" s="22"/>
      <c r="J56" s="23"/>
      <c r="K56" s="23"/>
    </row>
    <row r="57" spans="1:16" ht="23.25" customHeight="1" x14ac:dyDescent="0.2">
      <c r="A57" s="40">
        <v>1</v>
      </c>
      <c r="B57" s="40"/>
      <c r="C57" s="40"/>
      <c r="D57" s="40">
        <v>2</v>
      </c>
      <c r="E57" s="40"/>
      <c r="F57" s="40">
        <v>3</v>
      </c>
      <c r="G57" s="40"/>
      <c r="H57" s="40">
        <v>4</v>
      </c>
      <c r="I57" s="40"/>
      <c r="J57" s="23"/>
      <c r="K57" s="23"/>
    </row>
    <row r="58" spans="1:16" ht="36.75" customHeight="1" x14ac:dyDescent="0.2">
      <c r="A58" s="28" t="s">
        <v>58</v>
      </c>
      <c r="B58" s="29"/>
      <c r="C58" s="30"/>
      <c r="D58" s="49">
        <f>D52</f>
        <v>137739012.11000001</v>
      </c>
      <c r="E58" s="49"/>
      <c r="F58" s="49">
        <f>F52</f>
        <v>29460765</v>
      </c>
      <c r="G58" s="49"/>
      <c r="H58" s="49">
        <f>H52</f>
        <v>167199777.11000001</v>
      </c>
      <c r="I58" s="49"/>
      <c r="J58" s="23"/>
      <c r="K58" s="23"/>
      <c r="O58" s="50"/>
    </row>
    <row r="59" spans="1:16" ht="15.75" x14ac:dyDescent="0.2">
      <c r="A59" s="51" t="s">
        <v>55</v>
      </c>
      <c r="B59" s="52"/>
      <c r="C59" s="52"/>
      <c r="D59" s="53">
        <f>D58</f>
        <v>137739012.11000001</v>
      </c>
      <c r="E59" s="53"/>
      <c r="F59" s="53">
        <f>F58</f>
        <v>29460765</v>
      </c>
      <c r="G59" s="53"/>
      <c r="H59" s="53">
        <f>H58</f>
        <v>167199777.11000001</v>
      </c>
      <c r="I59" s="53"/>
      <c r="J59" s="23"/>
      <c r="K59" s="23"/>
    </row>
    <row r="60" spans="1:16" ht="1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6" ht="25.5" customHeight="1" x14ac:dyDescent="0.2">
      <c r="A61" s="13" t="s">
        <v>59</v>
      </c>
      <c r="B61" s="13"/>
      <c r="C61" s="13"/>
      <c r="D61" s="13"/>
      <c r="E61" s="13"/>
      <c r="F61" s="13"/>
      <c r="G61" s="13"/>
      <c r="H61" s="13"/>
      <c r="I61" s="23"/>
      <c r="J61" s="23"/>
      <c r="K61" s="23"/>
    </row>
    <row r="62" spans="1:16" s="35" customFormat="1" ht="33.75" customHeight="1" x14ac:dyDescent="0.2">
      <c r="A62" s="36" t="s">
        <v>34</v>
      </c>
      <c r="B62" s="36" t="s">
        <v>60</v>
      </c>
      <c r="C62" s="36" t="s">
        <v>61</v>
      </c>
      <c r="D62" s="22" t="s">
        <v>62</v>
      </c>
      <c r="E62" s="22"/>
      <c r="F62" s="22" t="s">
        <v>48</v>
      </c>
      <c r="G62" s="22"/>
      <c r="H62" s="22" t="s">
        <v>49</v>
      </c>
      <c r="I62" s="22"/>
      <c r="J62" s="22" t="s">
        <v>50</v>
      </c>
      <c r="K62" s="22"/>
    </row>
    <row r="63" spans="1:16" ht="21.95" customHeight="1" x14ac:dyDescent="0.2">
      <c r="A63" s="39">
        <v>1</v>
      </c>
      <c r="B63" s="39">
        <v>2</v>
      </c>
      <c r="C63" s="39">
        <v>3</v>
      </c>
      <c r="D63" s="40">
        <v>4</v>
      </c>
      <c r="E63" s="40"/>
      <c r="F63" s="40">
        <v>5</v>
      </c>
      <c r="G63" s="40"/>
      <c r="H63" s="40">
        <v>6</v>
      </c>
      <c r="I63" s="40"/>
      <c r="J63" s="40">
        <v>7</v>
      </c>
      <c r="K63" s="54"/>
    </row>
    <row r="64" spans="1:16" ht="24.6" customHeight="1" x14ac:dyDescent="0.2">
      <c r="A64" s="42">
        <v>1</v>
      </c>
      <c r="B64" s="55" t="s">
        <v>63</v>
      </c>
      <c r="C64" s="56"/>
      <c r="D64" s="54"/>
      <c r="E64" s="54"/>
      <c r="F64" s="54"/>
      <c r="G64" s="54"/>
      <c r="H64" s="54"/>
      <c r="I64" s="54"/>
      <c r="J64" s="54"/>
      <c r="K64" s="54"/>
    </row>
    <row r="65" spans="1:11" ht="23.25" customHeight="1" x14ac:dyDescent="0.2">
      <c r="A65" s="57"/>
      <c r="B65" s="58" t="s">
        <v>64</v>
      </c>
      <c r="C65" s="58" t="s">
        <v>65</v>
      </c>
      <c r="D65" s="27" t="s">
        <v>66</v>
      </c>
      <c r="E65" s="27"/>
      <c r="F65" s="59">
        <v>6</v>
      </c>
      <c r="G65" s="59"/>
      <c r="H65" s="54"/>
      <c r="I65" s="54"/>
      <c r="J65" s="59">
        <f>F65+H65</f>
        <v>6</v>
      </c>
      <c r="K65" s="59"/>
    </row>
    <row r="66" spans="1:11" ht="36" customHeight="1" x14ac:dyDescent="0.2">
      <c r="A66" s="57"/>
      <c r="B66" s="60" t="s">
        <v>67</v>
      </c>
      <c r="C66" s="58" t="s">
        <v>65</v>
      </c>
      <c r="D66" s="27" t="s">
        <v>68</v>
      </c>
      <c r="E66" s="27"/>
      <c r="F66" s="61">
        <v>522.55999999999995</v>
      </c>
      <c r="G66" s="61"/>
      <c r="H66" s="61">
        <v>52.52</v>
      </c>
      <c r="I66" s="61"/>
      <c r="J66" s="61">
        <f>F66+H66</f>
        <v>575.07999999999993</v>
      </c>
      <c r="K66" s="61"/>
    </row>
    <row r="67" spans="1:11" ht="28.5" customHeight="1" x14ac:dyDescent="0.2">
      <c r="A67" s="57"/>
      <c r="B67" s="60" t="s">
        <v>69</v>
      </c>
      <c r="C67" s="58" t="s">
        <v>65</v>
      </c>
      <c r="D67" s="27" t="s">
        <v>68</v>
      </c>
      <c r="E67" s="27"/>
      <c r="F67" s="61">
        <v>291.56</v>
      </c>
      <c r="G67" s="61"/>
      <c r="H67" s="61">
        <v>34.520000000000003</v>
      </c>
      <c r="I67" s="61"/>
      <c r="J67" s="61">
        <f>F67+H67</f>
        <v>326.08</v>
      </c>
      <c r="K67" s="61"/>
    </row>
    <row r="68" spans="1:11" ht="20.25" customHeight="1" x14ac:dyDescent="0.2">
      <c r="A68" s="57"/>
      <c r="B68" s="60" t="s">
        <v>70</v>
      </c>
      <c r="C68" s="58" t="s">
        <v>65</v>
      </c>
      <c r="D68" s="27" t="s">
        <v>68</v>
      </c>
      <c r="E68" s="27"/>
      <c r="F68" s="61">
        <v>95</v>
      </c>
      <c r="G68" s="61"/>
      <c r="H68" s="61">
        <v>4</v>
      </c>
      <c r="I68" s="61"/>
      <c r="J68" s="61">
        <f>F68+H68</f>
        <v>99</v>
      </c>
      <c r="K68" s="61"/>
    </row>
    <row r="69" spans="1:11" ht="23.25" customHeight="1" x14ac:dyDescent="0.2">
      <c r="A69" s="57"/>
      <c r="B69" s="60" t="s">
        <v>71</v>
      </c>
      <c r="C69" s="58" t="s">
        <v>65</v>
      </c>
      <c r="D69" s="27" t="s">
        <v>68</v>
      </c>
      <c r="E69" s="27"/>
      <c r="F69" s="61">
        <v>136</v>
      </c>
      <c r="G69" s="61"/>
      <c r="H69" s="61">
        <v>14</v>
      </c>
      <c r="I69" s="61"/>
      <c r="J69" s="61">
        <f>F69+H69</f>
        <v>150</v>
      </c>
      <c r="K69" s="61"/>
    </row>
    <row r="70" spans="1:11" ht="21.75" customHeight="1" x14ac:dyDescent="0.2">
      <c r="A70" s="57">
        <v>2</v>
      </c>
      <c r="B70" s="55" t="s">
        <v>72</v>
      </c>
      <c r="C70" s="58"/>
      <c r="D70" s="27"/>
      <c r="E70" s="27"/>
      <c r="F70" s="59"/>
      <c r="G70" s="59"/>
      <c r="H70" s="54"/>
      <c r="I70" s="54"/>
      <c r="J70" s="62"/>
      <c r="K70" s="63"/>
    </row>
    <row r="71" spans="1:11" ht="20.25" customHeight="1" x14ac:dyDescent="0.2">
      <c r="A71" s="57"/>
      <c r="B71" s="58" t="s">
        <v>73</v>
      </c>
      <c r="C71" s="58" t="s">
        <v>74</v>
      </c>
      <c r="D71" s="27" t="s">
        <v>66</v>
      </c>
      <c r="E71" s="27"/>
      <c r="F71" s="64">
        <f>2784-353</f>
        <v>2431</v>
      </c>
      <c r="G71" s="64"/>
      <c r="H71" s="65"/>
      <c r="I71" s="65"/>
      <c r="J71" s="66">
        <f t="shared" ref="J71:J76" si="0">F71+H71</f>
        <v>2431</v>
      </c>
      <c r="K71" s="67"/>
    </row>
    <row r="72" spans="1:11" ht="30.75" customHeight="1" x14ac:dyDescent="0.2">
      <c r="A72" s="57"/>
      <c r="B72" s="58" t="s">
        <v>75</v>
      </c>
      <c r="C72" s="58" t="s">
        <v>74</v>
      </c>
      <c r="D72" s="27" t="s">
        <v>76</v>
      </c>
      <c r="E72" s="27"/>
      <c r="F72" s="65"/>
      <c r="G72" s="65"/>
      <c r="H72" s="64">
        <v>353</v>
      </c>
      <c r="I72" s="64"/>
      <c r="J72" s="66">
        <f t="shared" si="0"/>
        <v>353</v>
      </c>
      <c r="K72" s="67"/>
    </row>
    <row r="73" spans="1:11" ht="24" customHeight="1" x14ac:dyDescent="0.2">
      <c r="A73" s="57"/>
      <c r="B73" s="58" t="s">
        <v>77</v>
      </c>
      <c r="C73" s="58" t="s">
        <v>74</v>
      </c>
      <c r="D73" s="27" t="s">
        <v>76</v>
      </c>
      <c r="E73" s="27"/>
      <c r="F73" s="68">
        <v>1071</v>
      </c>
      <c r="G73" s="68"/>
      <c r="H73" s="69"/>
      <c r="I73" s="69"/>
      <c r="J73" s="70">
        <f t="shared" si="0"/>
        <v>1071</v>
      </c>
      <c r="K73" s="71"/>
    </row>
    <row r="74" spans="1:11" ht="27" customHeight="1" x14ac:dyDescent="0.2">
      <c r="A74" s="57"/>
      <c r="B74" s="58" t="s">
        <v>78</v>
      </c>
      <c r="C74" s="58" t="s">
        <v>74</v>
      </c>
      <c r="D74" s="27" t="s">
        <v>76</v>
      </c>
      <c r="E74" s="27"/>
      <c r="F74" s="65">
        <v>1945</v>
      </c>
      <c r="G74" s="65"/>
      <c r="H74" s="64">
        <v>353</v>
      </c>
      <c r="I74" s="64"/>
      <c r="J74" s="66">
        <f t="shared" si="0"/>
        <v>2298</v>
      </c>
      <c r="K74" s="67"/>
    </row>
    <row r="75" spans="1:11" ht="54" customHeight="1" x14ac:dyDescent="0.2">
      <c r="A75" s="57"/>
      <c r="B75" s="58" t="s">
        <v>79</v>
      </c>
      <c r="C75" s="58" t="s">
        <v>74</v>
      </c>
      <c r="D75" s="27" t="s">
        <v>76</v>
      </c>
      <c r="E75" s="27"/>
      <c r="F75" s="72">
        <v>51</v>
      </c>
      <c r="G75" s="73"/>
      <c r="H75" s="74"/>
      <c r="I75" s="75"/>
      <c r="J75" s="66">
        <f t="shared" si="0"/>
        <v>51</v>
      </c>
      <c r="K75" s="67"/>
    </row>
    <row r="76" spans="1:11" ht="79.5" customHeight="1" x14ac:dyDescent="0.2">
      <c r="A76" s="57"/>
      <c r="B76" s="58" t="s">
        <v>80</v>
      </c>
      <c r="C76" s="58" t="s">
        <v>74</v>
      </c>
      <c r="D76" s="27" t="s">
        <v>76</v>
      </c>
      <c r="E76" s="27"/>
      <c r="F76" s="72">
        <v>38</v>
      </c>
      <c r="G76" s="73"/>
      <c r="H76" s="74"/>
      <c r="I76" s="75"/>
      <c r="J76" s="66">
        <f t="shared" si="0"/>
        <v>38</v>
      </c>
      <c r="K76" s="67"/>
    </row>
    <row r="77" spans="1:11" ht="79.5" customHeight="1" x14ac:dyDescent="0.2">
      <c r="A77" s="57"/>
      <c r="B77" s="58" t="s">
        <v>81</v>
      </c>
      <c r="C77" s="58" t="s">
        <v>65</v>
      </c>
      <c r="D77" s="27" t="s">
        <v>82</v>
      </c>
      <c r="E77" s="27"/>
      <c r="F77" s="72">
        <v>1</v>
      </c>
      <c r="G77" s="73"/>
      <c r="H77" s="74">
        <v>1</v>
      </c>
      <c r="I77" s="75"/>
      <c r="J77" s="66">
        <v>1</v>
      </c>
      <c r="K77" s="67"/>
    </row>
    <row r="78" spans="1:11" ht="41.25" customHeight="1" x14ac:dyDescent="0.2">
      <c r="A78" s="57"/>
      <c r="B78" s="76" t="s">
        <v>83</v>
      </c>
      <c r="C78" s="58" t="s">
        <v>65</v>
      </c>
      <c r="D78" s="28" t="s">
        <v>84</v>
      </c>
      <c r="E78" s="30"/>
      <c r="F78" s="77"/>
      <c r="G78" s="78"/>
      <c r="H78" s="79">
        <v>1</v>
      </c>
      <c r="I78" s="80"/>
      <c r="J78" s="79">
        <f>F78+H78</f>
        <v>1</v>
      </c>
      <c r="K78" s="80"/>
    </row>
    <row r="79" spans="1:11" ht="27.75" customHeight="1" x14ac:dyDescent="0.2">
      <c r="A79" s="57">
        <v>3</v>
      </c>
      <c r="B79" s="55" t="s">
        <v>85</v>
      </c>
      <c r="C79" s="58"/>
      <c r="D79" s="27"/>
      <c r="E79" s="81"/>
      <c r="F79" s="82"/>
      <c r="G79" s="82"/>
      <c r="H79" s="59"/>
      <c r="I79" s="59"/>
      <c r="J79" s="83"/>
      <c r="K79" s="83"/>
    </row>
    <row r="80" spans="1:11" s="85" customFormat="1" ht="38.25" customHeight="1" x14ac:dyDescent="0.2">
      <c r="A80" s="57"/>
      <c r="B80" s="58" t="s">
        <v>86</v>
      </c>
      <c r="C80" s="58" t="s">
        <v>87</v>
      </c>
      <c r="D80" s="27" t="s">
        <v>88</v>
      </c>
      <c r="E80" s="27"/>
      <c r="F80" s="83">
        <f>D59/(F71+H72)</f>
        <v>49475.219867097709</v>
      </c>
      <c r="G80" s="83"/>
      <c r="H80" s="84">
        <f>F59/(F71+H72)</f>
        <v>10582.171336206897</v>
      </c>
      <c r="I80" s="84"/>
      <c r="J80" s="83">
        <f>F80+H80</f>
        <v>60057.391203304607</v>
      </c>
      <c r="K80" s="83"/>
    </row>
    <row r="81" spans="1:11" s="85" customFormat="1" ht="21" customHeight="1" x14ac:dyDescent="0.2">
      <c r="A81" s="57"/>
      <c r="B81" s="58" t="s">
        <v>89</v>
      </c>
      <c r="C81" s="58" t="s">
        <v>87</v>
      </c>
      <c r="D81" s="27" t="s">
        <v>88</v>
      </c>
      <c r="E81" s="27"/>
      <c r="F81" s="86">
        <v>1250</v>
      </c>
      <c r="G81" s="87"/>
      <c r="H81" s="86"/>
      <c r="I81" s="87"/>
      <c r="J81" s="86">
        <f>F81+H81</f>
        <v>1250</v>
      </c>
      <c r="K81" s="87"/>
    </row>
    <row r="82" spans="1:11" s="85" customFormat="1" ht="122.25" customHeight="1" x14ac:dyDescent="0.2">
      <c r="A82" s="57"/>
      <c r="B82" s="58" t="s">
        <v>90</v>
      </c>
      <c r="C82" s="58" t="s">
        <v>87</v>
      </c>
      <c r="D82" s="27" t="s">
        <v>88</v>
      </c>
      <c r="E82" s="27"/>
      <c r="F82" s="86">
        <v>3927</v>
      </c>
      <c r="G82" s="87"/>
      <c r="H82" s="88"/>
      <c r="I82" s="89"/>
      <c r="J82" s="88">
        <f>F82+H82</f>
        <v>3927</v>
      </c>
      <c r="K82" s="89"/>
    </row>
    <row r="83" spans="1:11" s="85" customFormat="1" ht="172.5" customHeight="1" x14ac:dyDescent="0.2">
      <c r="A83" s="57"/>
      <c r="B83" s="90" t="s">
        <v>91</v>
      </c>
      <c r="C83" s="58" t="s">
        <v>87</v>
      </c>
      <c r="D83" s="27" t="s">
        <v>88</v>
      </c>
      <c r="E83" s="27"/>
      <c r="F83" s="91">
        <v>3721.5</v>
      </c>
      <c r="G83" s="91"/>
      <c r="H83" s="91"/>
      <c r="I83" s="91"/>
      <c r="J83" s="91">
        <f>F83</f>
        <v>3721.5</v>
      </c>
      <c r="K83" s="91"/>
    </row>
    <row r="84" spans="1:11" s="85" customFormat="1" ht="35.450000000000003" customHeight="1" x14ac:dyDescent="0.2">
      <c r="A84" s="57"/>
      <c r="B84" s="58" t="s">
        <v>92</v>
      </c>
      <c r="C84" s="58" t="s">
        <v>74</v>
      </c>
      <c r="D84" s="27" t="s">
        <v>88</v>
      </c>
      <c r="E84" s="27"/>
      <c r="F84" s="47">
        <f>ROUND(F71/F67,0)</f>
        <v>8</v>
      </c>
      <c r="G84" s="47"/>
      <c r="H84" s="66">
        <f>ROUND(H74/H67,0)</f>
        <v>10</v>
      </c>
      <c r="I84" s="67"/>
      <c r="J84" s="92">
        <f>ROUND((J71+J72)/J67,0)</f>
        <v>9</v>
      </c>
      <c r="K84" s="92"/>
    </row>
    <row r="85" spans="1:11" s="85" customFormat="1" ht="26.45" customHeight="1" x14ac:dyDescent="0.2">
      <c r="A85" s="57">
        <v>4</v>
      </c>
      <c r="B85" s="55" t="s">
        <v>93</v>
      </c>
      <c r="C85" s="58"/>
      <c r="D85" s="27"/>
      <c r="E85" s="27"/>
      <c r="F85" s="59"/>
      <c r="G85" s="59"/>
      <c r="H85" s="54"/>
      <c r="I85" s="54"/>
      <c r="J85" s="59"/>
      <c r="K85" s="59"/>
    </row>
    <row r="86" spans="1:11" ht="41.25" customHeight="1" x14ac:dyDescent="0.2">
      <c r="A86" s="57"/>
      <c r="B86" s="58" t="s">
        <v>94</v>
      </c>
      <c r="C86" s="58" t="s">
        <v>95</v>
      </c>
      <c r="D86" s="27" t="s">
        <v>96</v>
      </c>
      <c r="E86" s="27"/>
      <c r="F86" s="93">
        <v>100</v>
      </c>
      <c r="G86" s="93"/>
      <c r="H86" s="94">
        <v>100</v>
      </c>
      <c r="I86" s="94"/>
      <c r="J86" s="93">
        <v>100</v>
      </c>
      <c r="K86" s="93"/>
    </row>
    <row r="87" spans="1:11" ht="33.75" customHeight="1" x14ac:dyDescent="0.2">
      <c r="A87" s="95"/>
      <c r="B87" s="76" t="s">
        <v>97</v>
      </c>
      <c r="C87" s="76" t="s">
        <v>95</v>
      </c>
      <c r="D87" s="96" t="s">
        <v>96</v>
      </c>
      <c r="E87" s="96"/>
      <c r="F87" s="97">
        <f>F74*100/F71</f>
        <v>80.008227067050598</v>
      </c>
      <c r="G87" s="97"/>
      <c r="H87" s="98">
        <v>100</v>
      </c>
      <c r="I87" s="98"/>
      <c r="J87" s="97">
        <f>J74*100/(J71+J72)</f>
        <v>82.543103448275858</v>
      </c>
      <c r="K87" s="97"/>
    </row>
    <row r="88" spans="1:11" ht="36.75" customHeight="1" x14ac:dyDescent="0.2">
      <c r="A88" s="57"/>
      <c r="B88" s="58" t="s">
        <v>98</v>
      </c>
      <c r="C88" s="58" t="s">
        <v>95</v>
      </c>
      <c r="D88" s="27" t="s">
        <v>88</v>
      </c>
      <c r="E88" s="27"/>
      <c r="F88" s="98">
        <v>91</v>
      </c>
      <c r="G88" s="98"/>
      <c r="H88" s="97">
        <v>91</v>
      </c>
      <c r="I88" s="97"/>
      <c r="J88" s="97">
        <v>91</v>
      </c>
      <c r="K88" s="97"/>
    </row>
    <row r="89" spans="1:11" ht="33.75" customHeight="1" x14ac:dyDescent="0.2">
      <c r="A89" s="56"/>
      <c r="B89" s="58" t="s">
        <v>99</v>
      </c>
      <c r="C89" s="58" t="s">
        <v>95</v>
      </c>
      <c r="D89" s="27" t="s">
        <v>88</v>
      </c>
      <c r="E89" s="27"/>
      <c r="F89" s="93"/>
      <c r="G89" s="93"/>
      <c r="H89" s="97">
        <v>10.5</v>
      </c>
      <c r="I89" s="97"/>
      <c r="J89" s="97">
        <f>H89</f>
        <v>10.5</v>
      </c>
      <c r="K89" s="97"/>
    </row>
    <row r="90" spans="1:11" ht="36.75" customHeight="1" x14ac:dyDescent="0.2">
      <c r="A90" s="56"/>
      <c r="B90" s="58" t="s">
        <v>100</v>
      </c>
      <c r="C90" s="58" t="s">
        <v>95</v>
      </c>
      <c r="D90" s="27" t="s">
        <v>88</v>
      </c>
      <c r="E90" s="27"/>
      <c r="F90" s="99">
        <v>99.6</v>
      </c>
      <c r="G90" s="100"/>
      <c r="H90" s="97"/>
      <c r="I90" s="97"/>
      <c r="J90" s="97">
        <f>F90</f>
        <v>99.6</v>
      </c>
      <c r="K90" s="97"/>
    </row>
    <row r="91" spans="1:11" ht="19.5" customHeight="1" x14ac:dyDescent="0.2">
      <c r="A91" s="56"/>
      <c r="B91" s="58" t="s">
        <v>101</v>
      </c>
      <c r="C91" s="58" t="s">
        <v>95</v>
      </c>
      <c r="D91" s="27" t="s">
        <v>88</v>
      </c>
      <c r="E91" s="27"/>
      <c r="F91" s="47"/>
      <c r="G91" s="47"/>
      <c r="H91" s="101">
        <v>95.7</v>
      </c>
      <c r="I91" s="101"/>
      <c r="J91" s="101">
        <f>H91</f>
        <v>95.7</v>
      </c>
      <c r="K91" s="101"/>
    </row>
    <row r="92" spans="1:11" ht="15.75" x14ac:dyDescent="0.2">
      <c r="A92" s="23"/>
      <c r="B92" s="7"/>
      <c r="C92" s="7"/>
      <c r="D92" s="7"/>
      <c r="E92" s="7"/>
      <c r="F92" s="11"/>
      <c r="G92" s="11"/>
      <c r="H92" s="102"/>
      <c r="I92" s="102"/>
      <c r="J92" s="102"/>
      <c r="K92" s="102"/>
    </row>
    <row r="93" spans="1:11" ht="27.75" customHeight="1" x14ac:dyDescent="0.25">
      <c r="A93" s="103" t="s">
        <v>102</v>
      </c>
      <c r="B93" s="103"/>
      <c r="C93" s="104"/>
      <c r="D93" s="104"/>
      <c r="E93" s="105"/>
      <c r="F93" s="104"/>
      <c r="G93" s="104"/>
      <c r="H93" s="106" t="s">
        <v>103</v>
      </c>
      <c r="I93" s="106"/>
      <c r="J93" s="106"/>
      <c r="K93" s="106"/>
    </row>
    <row r="94" spans="1:11" ht="58.5" customHeight="1" x14ac:dyDescent="0.25">
      <c r="A94" s="103" t="s">
        <v>104</v>
      </c>
      <c r="B94" s="103"/>
      <c r="C94" s="104"/>
      <c r="D94" s="104"/>
      <c r="E94" s="107" t="s">
        <v>105</v>
      </c>
      <c r="F94" s="108"/>
      <c r="G94" s="108"/>
      <c r="H94" s="109" t="s">
        <v>106</v>
      </c>
      <c r="I94" s="109"/>
      <c r="J94" s="109"/>
      <c r="K94" s="109"/>
    </row>
    <row r="95" spans="1:11" ht="19.5" customHeight="1" x14ac:dyDescent="0.25">
      <c r="A95" s="103" t="s">
        <v>107</v>
      </c>
      <c r="B95" s="103"/>
      <c r="C95" s="104"/>
      <c r="D95" s="104"/>
      <c r="E95" s="104"/>
      <c r="F95" s="104"/>
      <c r="G95" s="104"/>
      <c r="H95" s="110"/>
      <c r="I95" s="110"/>
      <c r="J95" s="110"/>
      <c r="K95" s="110"/>
    </row>
    <row r="96" spans="1:11" ht="29.25" customHeight="1" x14ac:dyDescent="0.25">
      <c r="A96" s="111"/>
      <c r="B96" s="104"/>
      <c r="C96" s="104"/>
      <c r="D96" s="104"/>
      <c r="E96" s="105"/>
      <c r="F96" s="104"/>
      <c r="G96" s="104"/>
      <c r="H96" s="112" t="s">
        <v>108</v>
      </c>
      <c r="I96" s="112"/>
      <c r="J96" s="112"/>
      <c r="K96" s="112"/>
    </row>
    <row r="97" spans="1:11" ht="29.25" customHeight="1" x14ac:dyDescent="0.2">
      <c r="A97" s="111" t="s">
        <v>109</v>
      </c>
      <c r="B97" s="104"/>
      <c r="C97" s="111"/>
      <c r="D97" s="104"/>
      <c r="E97" s="107" t="s">
        <v>105</v>
      </c>
      <c r="F97" s="107"/>
      <c r="G97" s="108"/>
      <c r="H97" s="109" t="s">
        <v>106</v>
      </c>
      <c r="I97" s="109"/>
      <c r="J97" s="109"/>
      <c r="K97" s="109"/>
    </row>
    <row r="98" spans="1:11" ht="29.25" customHeight="1" x14ac:dyDescent="0.2">
      <c r="A98" s="113"/>
      <c r="B98" s="114" t="s">
        <v>110</v>
      </c>
      <c r="C98" s="113"/>
      <c r="D98" s="113"/>
      <c r="E98" s="113"/>
      <c r="F98" s="113"/>
      <c r="G98" s="113"/>
      <c r="H98" s="113"/>
      <c r="I98" s="113"/>
      <c r="J98" s="113"/>
      <c r="K98" s="113"/>
    </row>
    <row r="99" spans="1:11" ht="16.5" customHeight="1" x14ac:dyDescent="0.2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</row>
    <row r="100" spans="1:11" x14ac:dyDescent="0.2">
      <c r="A100" s="115"/>
      <c r="B100" s="115"/>
    </row>
  </sheetData>
  <mergeCells count="220">
    <mergeCell ref="H96:K96"/>
    <mergeCell ref="H97:K97"/>
    <mergeCell ref="A100:B100"/>
    <mergeCell ref="A93:B93"/>
    <mergeCell ref="H93:K93"/>
    <mergeCell ref="A94:B94"/>
    <mergeCell ref="H94:K94"/>
    <mergeCell ref="A95:B95"/>
    <mergeCell ref="H95:K9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A61:H61"/>
    <mergeCell ref="D62:E62"/>
    <mergeCell ref="F62:G62"/>
    <mergeCell ref="H62:I62"/>
    <mergeCell ref="J62:K62"/>
    <mergeCell ref="D63:E63"/>
    <mergeCell ref="F63:G63"/>
    <mergeCell ref="H63:I63"/>
    <mergeCell ref="J63:K63"/>
    <mergeCell ref="A58:C58"/>
    <mergeCell ref="D58:E58"/>
    <mergeCell ref="F58:G58"/>
    <mergeCell ref="H58:I58"/>
    <mergeCell ref="A59:C59"/>
    <mergeCell ref="D59:E59"/>
    <mergeCell ref="F59:G59"/>
    <mergeCell ref="H59:I59"/>
    <mergeCell ref="A56:C56"/>
    <mergeCell ref="D56:E56"/>
    <mergeCell ref="F56:G56"/>
    <mergeCell ref="H56:I56"/>
    <mergeCell ref="A57:C57"/>
    <mergeCell ref="D57:E57"/>
    <mergeCell ref="F57:G57"/>
    <mergeCell ref="H57:I57"/>
    <mergeCell ref="A52:C52"/>
    <mergeCell ref="D52:E52"/>
    <mergeCell ref="F52:G52"/>
    <mergeCell ref="H52:I52"/>
    <mergeCell ref="A54:H54"/>
    <mergeCell ref="A55:I55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A36:K36"/>
    <mergeCell ref="A38:K38"/>
    <mergeCell ref="B40:H40"/>
    <mergeCell ref="B41:H41"/>
    <mergeCell ref="B42:H42"/>
    <mergeCell ref="A44:H44"/>
    <mergeCell ref="A28:K28"/>
    <mergeCell ref="B30:H30"/>
    <mergeCell ref="B31:H31"/>
    <mergeCell ref="B32:H32"/>
    <mergeCell ref="B33:H33"/>
    <mergeCell ref="B34:H34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59055118110236227" top="0.55118110236220474" bottom="0.74803149606299213" header="0.31496062992125984" footer="0.31496062992125984"/>
  <pageSetup paperSize="9" scale="55" fitToHeight="4" orientation="landscape" r:id="rId1"/>
  <rowBreaks count="3" manualBreakCount="3">
    <brk id="15" max="11" man="1"/>
    <brk id="48" max="11" man="1"/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2022-10-10T11:55:27Z</dcterms:created>
  <dcterms:modified xsi:type="dcterms:W3CDTF">2022-10-10T11:56:13Z</dcterms:modified>
</cp:coreProperties>
</file>