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010 " sheetId="1" r:id="rId1"/>
  </sheets>
  <definedNames>
    <definedName name="_xlnm.Print_Area" localSheetId="0">'1010 '!$A$2:$K$105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H54" i="1" s="1"/>
  <c r="F54" i="1"/>
  <c r="D55" i="1"/>
  <c r="D58" i="1" s="1"/>
  <c r="F91" i="1" s="1"/>
  <c r="J91" i="1" s="1"/>
  <c r="F56" i="1"/>
  <c r="H56" i="1"/>
  <c r="H57" i="1"/>
  <c r="D64" i="1"/>
  <c r="F64" i="1"/>
  <c r="F66" i="1" s="1"/>
  <c r="D65" i="1"/>
  <c r="D66" i="1" s="1"/>
  <c r="H65" i="1"/>
  <c r="J73" i="1"/>
  <c r="J74" i="1"/>
  <c r="F75" i="1"/>
  <c r="J75" i="1"/>
  <c r="J76" i="1"/>
  <c r="J77" i="1"/>
  <c r="J78" i="1"/>
  <c r="J79" i="1"/>
  <c r="J80" i="1"/>
  <c r="J81" i="1"/>
  <c r="F82" i="1"/>
  <c r="J82" i="1"/>
  <c r="J84" i="1"/>
  <c r="J85" i="1"/>
  <c r="J86" i="1"/>
  <c r="J87" i="1"/>
  <c r="J88" i="1"/>
  <c r="J89" i="1"/>
  <c r="H91" i="1"/>
  <c r="F92" i="1"/>
  <c r="J92" i="1"/>
  <c r="J93" i="1"/>
  <c r="J94" i="1"/>
  <c r="J95" i="1"/>
  <c r="J96" i="1"/>
  <c r="H58" i="1" l="1"/>
  <c r="H64" i="1"/>
  <c r="H66" i="1" s="1"/>
  <c r="H55" i="1"/>
</calcChain>
</file>

<file path=xl/sharedStrings.xml><?xml version="1.0" encoding="utf-8"?>
<sst xmlns="http://schemas.openxmlformats.org/spreadsheetml/2006/main" count="167" uniqueCount="125">
  <si>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</si>
  <si>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</si>
  <si>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</si>
  <si>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</si>
  <si>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</si>
  <si>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</si>
  <si>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</si>
  <si>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</si>
  <si>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</si>
  <si>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</si>
  <si>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</si>
  <si>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</si>
  <si>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</si>
  <si>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</si>
  <si>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Звітність</t>
  </si>
  <si>
    <t>Відсоток  відвідування</t>
  </si>
  <si>
    <t>Динаміка охоплення дітей дошкільною освітою</t>
  </si>
  <si>
    <t>якості</t>
  </si>
  <si>
    <t>осіб</t>
  </si>
  <si>
    <t>Чисельність  дітей  в розрахунку на 1 педагогічного працівника</t>
  </si>
  <si>
    <t>грн</t>
  </si>
  <si>
    <t>Витрати на перебування 1 дитини в закладі дошкільної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</si>
  <si>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</si>
  <si>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</si>
  <si>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</si>
  <si>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яких буде придбано обладнання для  ігрових майданчиків</t>
  </si>
  <si>
    <t>Кількість закладів яким виділено кошти на виконання громадських проєктів</t>
  </si>
  <si>
    <t>Рішення сесії Хмельницької міської ради від 23.12.2020 року № 14, рішення сесії Хмельницької міської ради від 21.04.2021 року №27,  рішення сесії Хмельницької міської ради від 14.07.2021 року № 3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</si>
  <si>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(в т.ч. виготовлення ПКД)</t>
  </si>
  <si>
    <t xml:space="preserve"> Рішення сесії Хмельницької міської ради від 20.10.2021 року № 3. </t>
  </si>
  <si>
    <t xml:space="preserve">Кількість дошкільних закладів, обслуговування газопостачання закладів ОТГ, поточний ремонт підлоги ДНЗ №23. </t>
  </si>
  <si>
    <t>Кількість дошкільних закладів, в яких будуть проведені поточні ремонти  санвузлів</t>
  </si>
  <si>
    <t>Мережа закладів дошкільної освіти</t>
  </si>
  <si>
    <t>Кількість дітей, що відвідують заклади дошкільної освіти</t>
  </si>
  <si>
    <t>продукту</t>
  </si>
  <si>
    <t xml:space="preserve"> Рішення сесії Хмельницької міської ради від 20.10.2021 року № 3,  Рішення сесії Хмельницької міської ради від 15.12.2021 року №1</t>
  </si>
  <si>
    <t>Обслуговування газопостачання закладів ОТГ, поточний ремонт підлоги ХЗДО №23, встановлення системи відеонагляду та спостереження ХЗДО №34</t>
  </si>
  <si>
    <t xml:space="preserve">Рішення сесії Хмельницької міської ради від 21.04.2021 року №27 </t>
  </si>
  <si>
    <t>Придбання обладнання  і предметів довгострокового користування</t>
  </si>
  <si>
    <t xml:space="preserve">Рішення  сесії Хмельницької міської ради від 23.12.2020 року № 14, рішення  сесії Хмельницької міської ради від 14.07.2021 року № 3 </t>
  </si>
  <si>
    <t>Обсяг видатків на виконання  4-х громадських проектів в ДНЗ № 43, ДНЗ №1, ДНЗ №32</t>
  </si>
  <si>
    <t xml:space="preserve">Рішення  сесії Хмельницької міської ради від 23.12.2020 року № 14 </t>
  </si>
  <si>
    <t>Придбання обладнання для ігрових майданчиків для 53-х дошкільних закладів</t>
  </si>
  <si>
    <t>Поточні ремонти санвузлів 5 дошкільних закладів</t>
  </si>
  <si>
    <t>Рішення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15.12.2021 року №1</t>
  </si>
  <si>
    <t xml:space="preserve">Капітальний ремонт огорожі ДНЗ № 24 "Барвінок",  ДНЗ № 35 "Чебурашка",  ДНЗ №55 (в тому числі виготовлення проектно-кошторисної документації), капітальний ремонт існуючих приміщень корпусу №1, ДНЗ №25 "Калинонька", інженерних систем, улаштування дашків та відмостки в ДНЗ №54 "Пізнайко", капітальний ремонт даху з впровадженням заходів по енергозбереженню ДНЗ №25 "Калинонька" (в тому числі виготовлення проектно-кошторисної  документації), проєктно-кошторисної документації на капітальний ремонт водовідвідної системи, сходів та приямків ХЗДО № 32 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</si>
  <si>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15.12.2021 року №1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</si>
  <si>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проектно-кошторисної документації) ДНЗ №6, ДНЗ №21, ДНЗ №18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</si>
  <si>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</si>
  <si>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</si>
  <si>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педагогічних працівників</t>
  </si>
  <si>
    <t>Кількість груп</t>
  </si>
  <si>
    <t>Кількість закладів дошкільної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</si>
  <si>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</si>
  <si>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</si>
  <si>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</si>
  <si>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</si>
  <si>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</si>
  <si>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</si>
  <si>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</si>
  <si>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</si>
  <si>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</si>
  <si>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</si>
  <si>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</si>
  <si>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</si>
  <si>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</si>
  <si>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</si>
  <si>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</si>
  <si>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</si>
  <si>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</si>
  <si>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дошкільної  освіти</t>
  </si>
  <si>
    <t>Забезпечення належного функціонування закладів дошкільної освіти</t>
  </si>
  <si>
    <t>Напрями використання бюджетних коштів</t>
  </si>
  <si>
    <t xml:space="preserve">9. Напрями використання бюджетних коштів: </t>
  </si>
  <si>
    <t>Протидія та профілактика булінгу в закладах дошкільної освіти</t>
  </si>
  <si>
    <t>Створення безбарьєрного простору та організація роботи з дітьми з особливими освітніми потребами</t>
  </si>
  <si>
    <t>Підвищення якості освітньої діяльності закладу</t>
  </si>
  <si>
    <t>Створення та забезпечення здорового, безпечного, комфотрного середовища для всіх учасників процесу</t>
  </si>
  <si>
    <t>Створення належних умов для надання якісної дошкільної освіти та виховання дітей.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</si>
  <si>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</si>
  <si>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</si>
  <si>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</si>
  <si>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</si>
  <si>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</si>
  <si>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</si>
  <si>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</si>
  <si>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</si>
  <si>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</si>
  <si>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</si>
  <si>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</si>
  <si>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 №3 від 20.10.2021 року "Про внесення змін до бюджету Хмельницької міської територіальної громади на 2021 рік"</t>
  </si>
  <si>
    <t>Рішення сесії Хмельницької міської ради №3 від 14.07.2021 року "Про внесення змін до бюджету Хмельницької міської територіальної громади на 2021 рік"</t>
  </si>
  <si>
    <t xml:space="preserve">Протокол №17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</si>
  <si>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№27 від 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</si>
  <si>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 №14 від 23.12.2020 року "Про бюджет Хмельницької міської територіальної громади на 2021 рік"</t>
  </si>
  <si>
    <t>Рішення п’ятої сесії міської ради №44 від 21.04.2021 року "Про внесення змін до рішення міської ради від 26.06.2019 року №9"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</si>
  <si>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</si>
  <si>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</si>
  <si>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</si>
  <si>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</si>
  <si>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</si>
  <si>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</si>
  <si>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</si>
  <si>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</si>
  <si>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 України "Про дошкільну освіту" № 2628-III від 11.07.2001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</si>
  <si>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</si>
  <si>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 "Про охорону дитинства" № 2402-III від 26.04.2001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</si>
  <si>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</si>
  <si>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</si>
  <si>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</si>
  <si>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541 362 912,37  гривень, у тому числі загального фонду —467 866 315,00 гривень та спеціального фонду — 73 496 597,37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</si>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</sst>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6"/>
  <sheetViews>
    <sheetView tabSelected="1" view="pageBreakPreview" topLeftCell="C1" zoomScaleNormal="100" zoomScaleSheetLayoutView="100" workbookViewId="0">
      <selection activeCell="L75" sqref="L75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9.33203125" style="1"/>
    <col min="15" max="15" width="26.332031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2" spans="1:11" ht="102.6" customHeight="1" x14ac:dyDescent="0.25">
      <c r="B2" s="114"/>
      <c r="C2" s="114"/>
      <c r="D2" s="114"/>
      <c r="E2" s="114"/>
      <c r="F2" s="114"/>
      <c r="G2" s="116" t="s">
        <v>124</v>
      </c>
      <c r="H2" s="115"/>
      <c r="I2" s="115"/>
      <c r="J2" s="115"/>
      <c r="K2" s="115"/>
    </row>
    <row r="3" spans="1:11" ht="138" customHeight="1" x14ac:dyDescent="0.2">
      <c r="B3" s="114"/>
      <c r="C3" s="114"/>
      <c r="D3" s="114"/>
      <c r="E3" s="114"/>
      <c r="F3" s="114"/>
      <c r="G3" s="113" t="s">
        <v>123</v>
      </c>
      <c r="H3" s="113"/>
      <c r="I3" s="113"/>
      <c r="J3" s="113"/>
      <c r="K3" s="113"/>
    </row>
    <row r="4" spans="1:11" ht="37.5" customHeight="1" x14ac:dyDescent="0.2">
      <c r="A4" s="112" t="s">
        <v>122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99.6" customHeight="1" x14ac:dyDescent="0.2">
      <c r="A5" s="84" t="s">
        <v>121</v>
      </c>
      <c r="B5" s="107" t="s">
        <v>120</v>
      </c>
      <c r="C5" s="107"/>
      <c r="D5" s="107"/>
      <c r="E5" s="107"/>
      <c r="F5" s="107"/>
      <c r="G5" s="108" t="s">
        <v>119</v>
      </c>
      <c r="H5" s="108"/>
      <c r="I5" s="108"/>
      <c r="J5" s="108"/>
      <c r="K5" s="108"/>
    </row>
    <row r="6" spans="1:11" ht="119.25" customHeight="1" x14ac:dyDescent="0.2">
      <c r="A6" s="80" t="s">
        <v>118</v>
      </c>
      <c r="B6" s="107" t="s">
        <v>117</v>
      </c>
      <c r="C6" s="107"/>
      <c r="D6" s="107"/>
      <c r="E6" s="107"/>
      <c r="F6" s="107"/>
      <c r="G6" s="107" t="s">
        <v>116</v>
      </c>
      <c r="H6" s="107"/>
      <c r="I6" s="107"/>
      <c r="J6" s="107"/>
      <c r="K6" s="107"/>
    </row>
    <row r="7" spans="1:11" ht="143.25" customHeight="1" x14ac:dyDescent="0.2">
      <c r="A7" s="80" t="s">
        <v>115</v>
      </c>
      <c r="B7" s="108" t="s">
        <v>114</v>
      </c>
      <c r="C7" s="107"/>
      <c r="D7" s="110" t="s">
        <v>113</v>
      </c>
      <c r="E7" s="109" t="s">
        <v>112</v>
      </c>
      <c r="F7" s="107"/>
      <c r="G7" s="108" t="s">
        <v>111</v>
      </c>
      <c r="H7" s="107"/>
      <c r="I7" s="107"/>
      <c r="J7" s="107"/>
      <c r="K7" s="107"/>
    </row>
    <row r="8" spans="1:11" ht="36.75" customHeight="1" x14ac:dyDescent="0.2">
      <c r="A8" s="106" t="s">
        <v>110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.6" customHeight="1" x14ac:dyDescent="0.2">
      <c r="A9" s="70" t="s">
        <v>109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22.5" customHeight="1" x14ac:dyDescent="0.2">
      <c r="A10" s="102" t="s">
        <v>108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22.5" customHeight="1" x14ac:dyDescent="0.2">
      <c r="A11" s="102" t="s">
        <v>107</v>
      </c>
      <c r="B11" s="102"/>
      <c r="C11" s="102"/>
      <c r="D11" s="102"/>
      <c r="E11" s="102"/>
      <c r="F11" s="102"/>
      <c r="G11" s="102"/>
      <c r="H11" s="102"/>
      <c r="I11" s="102"/>
      <c r="J11" s="104"/>
      <c r="K11" s="104"/>
    </row>
    <row r="12" spans="1:11" ht="22.5" customHeight="1" x14ac:dyDescent="0.2">
      <c r="A12" s="102" t="s">
        <v>106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22.5" customHeight="1" x14ac:dyDescent="0.2">
      <c r="A13" s="102" t="s">
        <v>105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22.5" customHeight="1" x14ac:dyDescent="0.2">
      <c r="A14" s="102" t="s">
        <v>104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ht="36" customHeight="1" x14ac:dyDescent="0.2">
      <c r="A15" s="102" t="s">
        <v>103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27.6" customHeight="1" x14ac:dyDescent="0.2">
      <c r="A16" s="102" t="s">
        <v>102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ht="37.5" customHeight="1" x14ac:dyDescent="0.2">
      <c r="A17" s="102" t="s">
        <v>101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36" customHeight="1" x14ac:dyDescent="0.2">
      <c r="A18" s="102" t="s">
        <v>100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ht="45" customHeight="1" x14ac:dyDescent="0.2">
      <c r="A19" s="102" t="s">
        <v>99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ht="27.6" customHeight="1" x14ac:dyDescent="0.2">
      <c r="A20" s="102" t="s">
        <v>98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27.6" customHeight="1" x14ac:dyDescent="0.2">
      <c r="A21" s="102" t="s">
        <v>97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27.6" customHeight="1" x14ac:dyDescent="0.2">
      <c r="A22" s="102" t="s">
        <v>96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27.6" customHeight="1" x14ac:dyDescent="0.2">
      <c r="A23" s="102" t="s">
        <v>95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23.25" customHeight="1" x14ac:dyDescent="0.2">
      <c r="A24" s="102" t="s">
        <v>94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4"/>
    </row>
    <row r="25" spans="1:11" ht="23.25" customHeight="1" x14ac:dyDescent="0.2">
      <c r="A25" s="102" t="s">
        <v>93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22.9" customHeight="1" x14ac:dyDescent="0.2">
      <c r="A26" s="102" t="s">
        <v>92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23.25" customHeight="1" x14ac:dyDescent="0.2">
      <c r="A27" s="103" t="s">
        <v>91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ht="23.25" customHeight="1" x14ac:dyDescent="0.2">
      <c r="A28" s="102" t="s">
        <v>90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ht="23.25" customHeight="1" x14ac:dyDescent="0.2">
      <c r="A29" s="102" t="s">
        <v>89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ht="23.25" customHeight="1" x14ac:dyDescent="0.2">
      <c r="A30" s="102" t="s">
        <v>88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23.25" customHeight="1" x14ac:dyDescent="0.2">
      <c r="A31" s="102" t="s">
        <v>87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ht="23.25" customHeight="1" x14ac:dyDescent="0.2">
      <c r="A32" s="70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ht="9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</row>
    <row r="34" spans="1:11" ht="23.25" customHeight="1" x14ac:dyDescent="0.2">
      <c r="A34" s="98" t="s">
        <v>60</v>
      </c>
      <c r="B34" s="67" t="s">
        <v>85</v>
      </c>
      <c r="C34" s="67"/>
      <c r="D34" s="67"/>
      <c r="E34" s="67"/>
      <c r="F34" s="67"/>
      <c r="G34" s="67"/>
      <c r="H34" s="67"/>
      <c r="I34" s="69"/>
      <c r="J34" s="69"/>
      <c r="K34" s="69"/>
    </row>
    <row r="35" spans="1:11" ht="39.75" customHeight="1" x14ac:dyDescent="0.2">
      <c r="A35" s="101">
        <v>1</v>
      </c>
      <c r="B35" s="20" t="s">
        <v>84</v>
      </c>
      <c r="C35" s="20"/>
      <c r="D35" s="20"/>
      <c r="E35" s="20"/>
      <c r="F35" s="20"/>
      <c r="G35" s="20"/>
      <c r="H35" s="20"/>
      <c r="I35" s="69"/>
      <c r="J35" s="69"/>
      <c r="K35" s="69"/>
    </row>
    <row r="36" spans="1:11" ht="26.25" customHeight="1" x14ac:dyDescent="0.2">
      <c r="A36" s="101">
        <v>2</v>
      </c>
      <c r="B36" s="20" t="s">
        <v>83</v>
      </c>
      <c r="C36" s="20"/>
      <c r="D36" s="20"/>
      <c r="E36" s="20"/>
      <c r="F36" s="20"/>
      <c r="G36" s="20"/>
      <c r="H36" s="20"/>
      <c r="I36" s="69"/>
      <c r="J36" s="69"/>
      <c r="K36" s="69"/>
    </row>
    <row r="37" spans="1:11" ht="35.25" customHeight="1" x14ac:dyDescent="0.2">
      <c r="A37" s="101">
        <v>3</v>
      </c>
      <c r="B37" s="20" t="s">
        <v>82</v>
      </c>
      <c r="C37" s="20"/>
      <c r="D37" s="20"/>
      <c r="E37" s="20"/>
      <c r="F37" s="20"/>
      <c r="G37" s="20"/>
      <c r="H37" s="20"/>
      <c r="I37" s="69"/>
      <c r="J37" s="69"/>
      <c r="K37" s="69"/>
    </row>
    <row r="38" spans="1:11" ht="12" customHeight="1" x14ac:dyDescent="0.2">
      <c r="A38" s="100"/>
      <c r="B38" s="84"/>
      <c r="C38" s="84"/>
      <c r="D38" s="84"/>
      <c r="E38" s="84"/>
      <c r="F38" s="84"/>
      <c r="G38" s="84"/>
      <c r="H38" s="84"/>
      <c r="I38" s="69"/>
      <c r="J38" s="69"/>
      <c r="K38" s="69"/>
    </row>
    <row r="39" spans="1:11" ht="18" customHeight="1" x14ac:dyDescent="0.2">
      <c r="A39" s="70" t="s">
        <v>81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1:11" ht="4.5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23.25" customHeight="1" x14ac:dyDescent="0.2">
      <c r="A41" s="70" t="s">
        <v>80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5.2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11" ht="18" customHeight="1" x14ac:dyDescent="0.2">
      <c r="A43" s="98" t="s">
        <v>60</v>
      </c>
      <c r="B43" s="67" t="s">
        <v>79</v>
      </c>
      <c r="C43" s="67"/>
      <c r="D43" s="67"/>
      <c r="E43" s="67"/>
      <c r="F43" s="67"/>
      <c r="G43" s="67"/>
      <c r="H43" s="67"/>
      <c r="I43" s="69"/>
      <c r="J43" s="69"/>
      <c r="K43" s="69"/>
    </row>
    <row r="44" spans="1:11" ht="23.25" customHeight="1" x14ac:dyDescent="0.2">
      <c r="A44" s="97">
        <v>1</v>
      </c>
      <c r="B44" s="77" t="s">
        <v>78</v>
      </c>
      <c r="C44" s="96"/>
      <c r="D44" s="96"/>
      <c r="E44" s="96"/>
      <c r="F44" s="96"/>
      <c r="G44" s="96"/>
      <c r="H44" s="95"/>
      <c r="I44" s="69"/>
      <c r="J44" s="69"/>
      <c r="K44" s="69"/>
    </row>
    <row r="45" spans="1:11" ht="23.25" customHeight="1" x14ac:dyDescent="0.2">
      <c r="A45" s="97">
        <v>2</v>
      </c>
      <c r="B45" s="77" t="s">
        <v>77</v>
      </c>
      <c r="C45" s="96"/>
      <c r="D45" s="96"/>
      <c r="E45" s="96"/>
      <c r="F45" s="96"/>
      <c r="G45" s="96"/>
      <c r="H45" s="95"/>
      <c r="I45" s="69"/>
      <c r="J45" s="69"/>
      <c r="K45" s="69"/>
    </row>
    <row r="46" spans="1:11" ht="23.25" customHeight="1" x14ac:dyDescent="0.2">
      <c r="A46" s="97">
        <v>3</v>
      </c>
      <c r="B46" s="77" t="s">
        <v>76</v>
      </c>
      <c r="C46" s="96"/>
      <c r="D46" s="96"/>
      <c r="E46" s="96"/>
      <c r="F46" s="96"/>
      <c r="G46" s="96"/>
      <c r="H46" s="95"/>
      <c r="I46" s="69"/>
      <c r="J46" s="69"/>
      <c r="K46" s="69"/>
    </row>
    <row r="47" spans="1:11" ht="23.25" customHeight="1" x14ac:dyDescent="0.2">
      <c r="A47" s="97">
        <v>4</v>
      </c>
      <c r="B47" s="77" t="s">
        <v>75</v>
      </c>
      <c r="C47" s="96"/>
      <c r="D47" s="96"/>
      <c r="E47" s="96"/>
      <c r="F47" s="96"/>
      <c r="G47" s="96"/>
      <c r="H47" s="95"/>
      <c r="I47" s="69"/>
      <c r="J47" s="69"/>
      <c r="K47" s="69"/>
    </row>
    <row r="48" spans="1:11" ht="23.25" customHeight="1" x14ac:dyDescent="0.2">
      <c r="A48" s="97">
        <v>5</v>
      </c>
      <c r="B48" s="77" t="s">
        <v>74</v>
      </c>
      <c r="C48" s="96"/>
      <c r="D48" s="96"/>
      <c r="E48" s="96"/>
      <c r="F48" s="96"/>
      <c r="G48" s="96"/>
      <c r="H48" s="95"/>
      <c r="I48" s="69"/>
      <c r="J48" s="69"/>
      <c r="K48" s="69"/>
    </row>
    <row r="49" spans="1:20" ht="9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20" ht="15.75" x14ac:dyDescent="0.2">
      <c r="A50" s="70" t="s">
        <v>73</v>
      </c>
      <c r="B50" s="70"/>
      <c r="C50" s="70"/>
      <c r="D50" s="70"/>
      <c r="E50" s="70"/>
      <c r="F50" s="70"/>
      <c r="G50" s="70"/>
      <c r="H50" s="70"/>
      <c r="I50" s="69"/>
      <c r="J50" s="69"/>
      <c r="K50" s="69"/>
    </row>
    <row r="51" spans="1:20" ht="19.5" customHeight="1" x14ac:dyDescent="0.2">
      <c r="A51" s="81" t="s">
        <v>66</v>
      </c>
      <c r="B51" s="81"/>
      <c r="C51" s="81"/>
      <c r="D51" s="81"/>
      <c r="E51" s="81"/>
      <c r="F51" s="81"/>
      <c r="G51" s="81"/>
      <c r="H51" s="81"/>
      <c r="I51" s="81"/>
      <c r="J51" s="80"/>
      <c r="K51" s="80"/>
    </row>
    <row r="52" spans="1:20" s="64" customFormat="1" ht="47.25" customHeight="1" x14ac:dyDescent="0.2">
      <c r="A52" s="68" t="s">
        <v>60</v>
      </c>
      <c r="B52" s="67" t="s">
        <v>72</v>
      </c>
      <c r="C52" s="67"/>
      <c r="D52" s="67" t="s">
        <v>56</v>
      </c>
      <c r="E52" s="67"/>
      <c r="F52" s="67" t="s">
        <v>55</v>
      </c>
      <c r="G52" s="67"/>
      <c r="H52" s="67" t="s">
        <v>54</v>
      </c>
      <c r="I52" s="67"/>
      <c r="J52" s="94"/>
      <c r="K52" s="93"/>
    </row>
    <row r="53" spans="1:20" ht="15.75" x14ac:dyDescent="0.2">
      <c r="A53" s="66">
        <v>1</v>
      </c>
      <c r="B53" s="65">
        <v>2</v>
      </c>
      <c r="C53" s="65"/>
      <c r="D53" s="65">
        <v>3</v>
      </c>
      <c r="E53" s="65"/>
      <c r="F53" s="65">
        <v>4</v>
      </c>
      <c r="G53" s="65"/>
      <c r="H53" s="65">
        <v>6</v>
      </c>
      <c r="I53" s="65"/>
      <c r="J53" s="92"/>
      <c r="K53" s="69"/>
    </row>
    <row r="54" spans="1:20" ht="34.5" customHeight="1" x14ac:dyDescent="0.2">
      <c r="A54" s="45">
        <v>1</v>
      </c>
      <c r="B54" s="20" t="s">
        <v>71</v>
      </c>
      <c r="C54" s="20"/>
      <c r="D54" s="87">
        <f>(432817279+5333412)+(79938-3000000-140000+9245600+48500+200000+864900+8600+130281)-487567.43+(845000-1892800-1941400)+(-5287400-64700+51400-5400+90802-130000+12600+659200-83500+35000)</f>
        <v>437389744.56999999</v>
      </c>
      <c r="E54" s="87"/>
      <c r="F54" s="86">
        <f>F58-F55-F56-F57</f>
        <v>27937047.810000006</v>
      </c>
      <c r="G54" s="86"/>
      <c r="H54" s="87">
        <f>SUM(D54:G54)</f>
        <v>465326792.38</v>
      </c>
      <c r="I54" s="87"/>
      <c r="J54" s="89"/>
      <c r="K54" s="69"/>
      <c r="M54" s="75"/>
    </row>
    <row r="55" spans="1:20" ht="34.5" customHeight="1" x14ac:dyDescent="0.2">
      <c r="A55" s="45">
        <v>2</v>
      </c>
      <c r="B55" s="20" t="s">
        <v>70</v>
      </c>
      <c r="C55" s="20"/>
      <c r="D55" s="87">
        <f>31722300+186032+487567.43-1919329</f>
        <v>30476570.43</v>
      </c>
      <c r="E55" s="87"/>
      <c r="F55" s="86">
        <v>36608672.189999998</v>
      </c>
      <c r="G55" s="86"/>
      <c r="H55" s="87">
        <f>SUM(D55:G55)</f>
        <v>67085242.619999997</v>
      </c>
      <c r="I55" s="87"/>
      <c r="J55" s="89"/>
      <c r="K55" s="69"/>
      <c r="L55" s="75"/>
      <c r="M55" s="75"/>
    </row>
    <row r="56" spans="1:20" ht="34.5" customHeight="1" x14ac:dyDescent="0.2">
      <c r="A56" s="45">
        <v>3</v>
      </c>
      <c r="B56" s="20" t="s">
        <v>69</v>
      </c>
      <c r="C56" s="20"/>
      <c r="D56" s="90"/>
      <c r="E56" s="90"/>
      <c r="F56" s="86">
        <f>7280695.37+1000000+622182</f>
        <v>8902877.370000001</v>
      </c>
      <c r="G56" s="86"/>
      <c r="H56" s="87">
        <f>SUM(D56:G56)</f>
        <v>8902877.370000001</v>
      </c>
      <c r="I56" s="87"/>
      <c r="J56" s="89"/>
      <c r="K56" s="69"/>
      <c r="L56" s="88"/>
      <c r="M56" s="88"/>
      <c r="O56" s="91"/>
    </row>
    <row r="57" spans="1:20" ht="34.5" customHeight="1" x14ac:dyDescent="0.2">
      <c r="A57" s="45">
        <v>4</v>
      </c>
      <c r="B57" s="20" t="s">
        <v>68</v>
      </c>
      <c r="C57" s="20"/>
      <c r="D57" s="90"/>
      <c r="E57" s="90"/>
      <c r="F57" s="86">
        <v>48000</v>
      </c>
      <c r="G57" s="86"/>
      <c r="H57" s="87">
        <f>SUM(D57:G57)</f>
        <v>48000</v>
      </c>
      <c r="I57" s="87"/>
      <c r="J57" s="89"/>
      <c r="K57" s="69"/>
      <c r="L57" s="88"/>
      <c r="M57" s="88"/>
      <c r="O57" s="82"/>
      <c r="P57" s="82"/>
      <c r="Q57" s="82"/>
      <c r="R57" s="82"/>
      <c r="S57" s="82"/>
      <c r="T57" s="82"/>
    </row>
    <row r="58" spans="1:20" ht="15.75" x14ac:dyDescent="0.2">
      <c r="A58" s="32" t="s">
        <v>62</v>
      </c>
      <c r="B58" s="32"/>
      <c r="C58" s="32"/>
      <c r="D58" s="87">
        <f>SUM(D54:D57)</f>
        <v>467866315</v>
      </c>
      <c r="E58" s="87"/>
      <c r="F58" s="86">
        <v>73496597.370000005</v>
      </c>
      <c r="G58" s="86"/>
      <c r="H58" s="85">
        <f>SUM(H54:H57)</f>
        <v>541362912.37</v>
      </c>
      <c r="I58" s="85"/>
      <c r="J58" s="69"/>
      <c r="K58" s="69"/>
      <c r="O58" s="82"/>
      <c r="P58" s="82"/>
      <c r="Q58" s="82"/>
      <c r="R58" s="82"/>
      <c r="S58" s="82"/>
      <c r="T58" s="82"/>
    </row>
    <row r="59" spans="1:20" ht="15.75" customHeight="1" x14ac:dyDescent="0.2">
      <c r="A59" s="69"/>
      <c r="B59" s="84"/>
      <c r="C59" s="69"/>
      <c r="D59" s="83"/>
      <c r="E59" s="83"/>
      <c r="F59" s="83"/>
      <c r="G59" s="83"/>
      <c r="H59" s="83"/>
      <c r="I59" s="83"/>
      <c r="J59" s="69"/>
      <c r="K59" s="69"/>
      <c r="O59" s="82"/>
      <c r="P59" s="82"/>
      <c r="Q59" s="82"/>
      <c r="R59" s="82"/>
      <c r="S59" s="82"/>
      <c r="T59" s="82"/>
    </row>
    <row r="60" spans="1:20" ht="15.75" x14ac:dyDescent="0.2">
      <c r="A60" s="70" t="s">
        <v>67</v>
      </c>
      <c r="B60" s="70"/>
      <c r="C60" s="70"/>
      <c r="D60" s="70"/>
      <c r="E60" s="70"/>
      <c r="F60" s="70"/>
      <c r="G60" s="70"/>
      <c r="H60" s="70"/>
      <c r="I60" s="69"/>
      <c r="J60" s="69"/>
      <c r="K60" s="69"/>
      <c r="O60" s="82"/>
      <c r="P60" s="82"/>
      <c r="Q60" s="82"/>
      <c r="R60" s="82"/>
      <c r="S60" s="82"/>
      <c r="T60" s="82"/>
    </row>
    <row r="61" spans="1:20" ht="16.5" customHeight="1" x14ac:dyDescent="0.2">
      <c r="A61" s="81" t="s">
        <v>66</v>
      </c>
      <c r="B61" s="81"/>
      <c r="C61" s="81"/>
      <c r="D61" s="81"/>
      <c r="E61" s="81"/>
      <c r="F61" s="81"/>
      <c r="G61" s="81"/>
      <c r="H61" s="81"/>
      <c r="I61" s="81"/>
      <c r="J61" s="80"/>
      <c r="K61" s="80"/>
      <c r="P61" s="79"/>
      <c r="Q61" s="79"/>
      <c r="R61" s="79"/>
      <c r="S61" s="79"/>
      <c r="T61" s="79"/>
    </row>
    <row r="62" spans="1:20" ht="31.5" customHeight="1" x14ac:dyDescent="0.2">
      <c r="A62" s="67" t="s">
        <v>65</v>
      </c>
      <c r="B62" s="67"/>
      <c r="C62" s="67"/>
      <c r="D62" s="67" t="s">
        <v>56</v>
      </c>
      <c r="E62" s="67"/>
      <c r="F62" s="67" t="s">
        <v>55</v>
      </c>
      <c r="G62" s="67"/>
      <c r="H62" s="67" t="s">
        <v>54</v>
      </c>
      <c r="I62" s="67"/>
      <c r="J62" s="69"/>
      <c r="K62" s="69"/>
      <c r="M62" s="75"/>
      <c r="P62" s="79"/>
      <c r="Q62" s="79"/>
      <c r="R62" s="79"/>
      <c r="S62" s="79"/>
      <c r="T62" s="79"/>
    </row>
    <row r="63" spans="1:20" ht="16.5" customHeight="1" x14ac:dyDescent="0.2">
      <c r="A63" s="65">
        <v>1</v>
      </c>
      <c r="B63" s="65"/>
      <c r="C63" s="65"/>
      <c r="D63" s="65">
        <v>2</v>
      </c>
      <c r="E63" s="65"/>
      <c r="F63" s="65">
        <v>3</v>
      </c>
      <c r="G63" s="65"/>
      <c r="H63" s="65">
        <v>4</v>
      </c>
      <c r="I63" s="65"/>
      <c r="J63" s="69"/>
      <c r="K63" s="69"/>
      <c r="P63" s="78"/>
      <c r="Q63" s="78"/>
      <c r="R63" s="78"/>
      <c r="S63" s="78"/>
      <c r="T63" s="78"/>
    </row>
    <row r="64" spans="1:20" ht="53.25" customHeight="1" x14ac:dyDescent="0.2">
      <c r="A64" s="20" t="s">
        <v>64</v>
      </c>
      <c r="B64" s="20"/>
      <c r="C64" s="77"/>
      <c r="D64" s="71">
        <f>463994912+3865145+490764+236775+46235+649160+7623851-4908529-4721998</f>
        <v>467276315</v>
      </c>
      <c r="E64" s="71"/>
      <c r="F64" s="71">
        <f>71874415.37+1000000+622182</f>
        <v>73496597.370000005</v>
      </c>
      <c r="G64" s="71"/>
      <c r="H64" s="71">
        <f>F64+D64</f>
        <v>540772912.37</v>
      </c>
      <c r="I64" s="71"/>
      <c r="J64" s="69"/>
      <c r="K64" s="69"/>
    </row>
    <row r="65" spans="1:15" ht="45" customHeight="1" x14ac:dyDescent="0.2">
      <c r="A65" s="32" t="s">
        <v>63</v>
      </c>
      <c r="B65" s="32"/>
      <c r="C65" s="32"/>
      <c r="D65" s="71">
        <f>544667+45333</f>
        <v>590000</v>
      </c>
      <c r="E65" s="71"/>
      <c r="F65" s="76">
        <v>0</v>
      </c>
      <c r="G65" s="76"/>
      <c r="H65" s="71">
        <f>F65+D65</f>
        <v>590000</v>
      </c>
      <c r="I65" s="71"/>
      <c r="J65" s="69"/>
      <c r="K65" s="69"/>
      <c r="O65" s="75"/>
    </row>
    <row r="66" spans="1:15" ht="26.25" customHeight="1" x14ac:dyDescent="0.2">
      <c r="A66" s="74" t="s">
        <v>62</v>
      </c>
      <c r="B66" s="73"/>
      <c r="C66" s="73"/>
      <c r="D66" s="72">
        <f>SUM(D64:D65)</f>
        <v>467866315</v>
      </c>
      <c r="E66" s="72"/>
      <c r="F66" s="72">
        <f>SUM(F64:F65)</f>
        <v>73496597.370000005</v>
      </c>
      <c r="G66" s="72"/>
      <c r="H66" s="71">
        <f>SUM(H64:H65)</f>
        <v>541362912.37</v>
      </c>
      <c r="I66" s="71"/>
      <c r="J66" s="69"/>
      <c r="K66" s="69"/>
    </row>
    <row r="67" spans="1:15" ht="15.75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5" ht="17.25" customHeight="1" x14ac:dyDescent="0.2">
      <c r="A68" s="70" t="s">
        <v>61</v>
      </c>
      <c r="B68" s="70"/>
      <c r="C68" s="70"/>
      <c r="D68" s="70"/>
      <c r="E68" s="70"/>
      <c r="F68" s="70"/>
      <c r="G68" s="70"/>
      <c r="H68" s="70"/>
      <c r="I68" s="69"/>
      <c r="J68" s="69"/>
      <c r="K68" s="69"/>
    </row>
    <row r="69" spans="1:15" ht="49.5" customHeight="1" x14ac:dyDescent="0.2">
      <c r="A69" s="68" t="s">
        <v>60</v>
      </c>
      <c r="B69" s="68" t="s">
        <v>59</v>
      </c>
      <c r="C69" s="68" t="s">
        <v>58</v>
      </c>
      <c r="D69" s="67" t="s">
        <v>57</v>
      </c>
      <c r="E69" s="67"/>
      <c r="F69" s="67" t="s">
        <v>56</v>
      </c>
      <c r="G69" s="67"/>
      <c r="H69" s="67" t="s">
        <v>55</v>
      </c>
      <c r="I69" s="67"/>
      <c r="J69" s="67" t="s">
        <v>54</v>
      </c>
      <c r="K69" s="67"/>
    </row>
    <row r="70" spans="1:15" s="64" customFormat="1" ht="21.95" customHeight="1" x14ac:dyDescent="0.2">
      <c r="A70" s="66">
        <v>1</v>
      </c>
      <c r="B70" s="66">
        <v>2</v>
      </c>
      <c r="C70" s="66">
        <v>3</v>
      </c>
      <c r="D70" s="65">
        <v>4</v>
      </c>
      <c r="E70" s="65"/>
      <c r="F70" s="65">
        <v>5</v>
      </c>
      <c r="G70" s="65"/>
      <c r="H70" s="65">
        <v>6</v>
      </c>
      <c r="I70" s="65"/>
      <c r="J70" s="65">
        <v>7</v>
      </c>
      <c r="K70" s="34"/>
    </row>
    <row r="71" spans="1:15" ht="21.95" customHeight="1" x14ac:dyDescent="0.2">
      <c r="A71" s="45">
        <v>1</v>
      </c>
      <c r="B71" s="35" t="s">
        <v>53</v>
      </c>
      <c r="C71" s="63"/>
      <c r="D71" s="34"/>
      <c r="E71" s="34"/>
      <c r="F71" s="34"/>
      <c r="G71" s="34"/>
      <c r="H71" s="34"/>
      <c r="I71" s="34"/>
      <c r="J71" s="34"/>
      <c r="K71" s="34"/>
    </row>
    <row r="72" spans="1:15" ht="36" customHeight="1" x14ac:dyDescent="0.2">
      <c r="A72" s="31"/>
      <c r="B72" s="21" t="s">
        <v>52</v>
      </c>
      <c r="C72" s="21" t="s">
        <v>24</v>
      </c>
      <c r="D72" s="20" t="s">
        <v>32</v>
      </c>
      <c r="E72" s="20"/>
      <c r="F72" s="33">
        <v>59</v>
      </c>
      <c r="G72" s="33"/>
      <c r="H72" s="34"/>
      <c r="I72" s="34"/>
      <c r="J72" s="33">
        <v>59</v>
      </c>
      <c r="K72" s="33"/>
    </row>
    <row r="73" spans="1:15" ht="35.85" customHeight="1" x14ac:dyDescent="0.2">
      <c r="A73" s="31"/>
      <c r="B73" s="21" t="s">
        <v>51</v>
      </c>
      <c r="C73" s="21" t="s">
        <v>24</v>
      </c>
      <c r="D73" s="20" t="s">
        <v>32</v>
      </c>
      <c r="E73" s="20"/>
      <c r="F73" s="33">
        <v>467</v>
      </c>
      <c r="G73" s="33"/>
      <c r="H73" s="34"/>
      <c r="I73" s="34"/>
      <c r="J73" s="33">
        <f>F73+H73</f>
        <v>467</v>
      </c>
      <c r="K73" s="33"/>
    </row>
    <row r="74" spans="1:15" ht="45" customHeight="1" x14ac:dyDescent="0.2">
      <c r="A74" s="31"/>
      <c r="B74" s="21" t="s">
        <v>50</v>
      </c>
      <c r="C74" s="21" t="s">
        <v>24</v>
      </c>
      <c r="D74" s="20" t="s">
        <v>48</v>
      </c>
      <c r="E74" s="20"/>
      <c r="F74" s="61">
        <v>1492.75</v>
      </c>
      <c r="G74" s="61"/>
      <c r="H74" s="61">
        <v>136.21</v>
      </c>
      <c r="I74" s="61"/>
      <c r="J74" s="61">
        <f>F74+H74</f>
        <v>1628.96</v>
      </c>
      <c r="K74" s="61"/>
    </row>
    <row r="75" spans="1:15" ht="40.5" customHeight="1" x14ac:dyDescent="0.2">
      <c r="A75" s="31"/>
      <c r="B75" s="62" t="s">
        <v>49</v>
      </c>
      <c r="C75" s="21" t="s">
        <v>24</v>
      </c>
      <c r="D75" s="20" t="s">
        <v>48</v>
      </c>
      <c r="E75" s="20"/>
      <c r="F75" s="61">
        <f>2999.58-15</f>
        <v>2984.58</v>
      </c>
      <c r="G75" s="61"/>
      <c r="H75" s="61">
        <v>136.21</v>
      </c>
      <c r="I75" s="61"/>
      <c r="J75" s="61">
        <f>F75+H75</f>
        <v>3120.79</v>
      </c>
      <c r="K75" s="61"/>
    </row>
    <row r="76" spans="1:15" ht="113.25" customHeight="1" x14ac:dyDescent="0.2">
      <c r="A76" s="57"/>
      <c r="B76" s="60" t="s">
        <v>47</v>
      </c>
      <c r="C76" s="55" t="s">
        <v>20</v>
      </c>
      <c r="D76" s="20" t="s">
        <v>46</v>
      </c>
      <c r="E76" s="20"/>
      <c r="F76" s="59"/>
      <c r="G76" s="58"/>
      <c r="H76" s="36">
        <v>5733926.9000000004</v>
      </c>
      <c r="I76" s="36"/>
      <c r="J76" s="36">
        <f>F76+H76</f>
        <v>5733926.9000000004</v>
      </c>
      <c r="K76" s="36"/>
    </row>
    <row r="77" spans="1:15" ht="297.75" customHeight="1" x14ac:dyDescent="0.2">
      <c r="A77" s="57"/>
      <c r="B77" s="56" t="s">
        <v>45</v>
      </c>
      <c r="C77" s="55" t="s">
        <v>20</v>
      </c>
      <c r="D77" s="23" t="s">
        <v>44</v>
      </c>
      <c r="E77" s="23"/>
      <c r="F77" s="51"/>
      <c r="G77" s="51"/>
      <c r="H77" s="36">
        <v>3168950</v>
      </c>
      <c r="I77" s="36"/>
      <c r="J77" s="36">
        <f>F77+H77</f>
        <v>3168950</v>
      </c>
      <c r="K77" s="36"/>
    </row>
    <row r="78" spans="1:15" ht="38.25" customHeight="1" x14ac:dyDescent="0.2">
      <c r="A78" s="31"/>
      <c r="B78" s="52" t="s">
        <v>43</v>
      </c>
      <c r="C78" s="21" t="s">
        <v>20</v>
      </c>
      <c r="D78" s="20" t="s">
        <v>41</v>
      </c>
      <c r="E78" s="20"/>
      <c r="F78" s="36">
        <v>1000000</v>
      </c>
      <c r="G78" s="36"/>
      <c r="H78" s="36"/>
      <c r="I78" s="36"/>
      <c r="J78" s="36">
        <f>F78+H78</f>
        <v>1000000</v>
      </c>
      <c r="K78" s="36"/>
    </row>
    <row r="79" spans="1:15" ht="51" customHeight="1" x14ac:dyDescent="0.2">
      <c r="A79" s="31"/>
      <c r="B79" s="21" t="s">
        <v>42</v>
      </c>
      <c r="C79" s="21" t="s">
        <v>20</v>
      </c>
      <c r="D79" s="20" t="s">
        <v>41</v>
      </c>
      <c r="E79" s="20"/>
      <c r="F79" s="51"/>
      <c r="G79" s="51"/>
      <c r="H79" s="36">
        <v>530000</v>
      </c>
      <c r="I79" s="36"/>
      <c r="J79" s="36">
        <f>F79+H79</f>
        <v>530000</v>
      </c>
      <c r="K79" s="36"/>
    </row>
    <row r="80" spans="1:15" ht="63.75" customHeight="1" x14ac:dyDescent="0.2">
      <c r="A80" s="31"/>
      <c r="B80" s="21" t="s">
        <v>40</v>
      </c>
      <c r="C80" s="21" t="s">
        <v>20</v>
      </c>
      <c r="D80" s="20" t="s">
        <v>39</v>
      </c>
      <c r="E80" s="20"/>
      <c r="F80" s="51">
        <v>590000</v>
      </c>
      <c r="G80" s="51"/>
      <c r="H80" s="36">
        <v>0</v>
      </c>
      <c r="I80" s="36"/>
      <c r="J80" s="36">
        <f>F80+H80</f>
        <v>590000</v>
      </c>
      <c r="K80" s="36"/>
    </row>
    <row r="81" spans="1:11" ht="47.25" customHeight="1" x14ac:dyDescent="0.2">
      <c r="A81" s="31"/>
      <c r="B81" s="21" t="s">
        <v>38</v>
      </c>
      <c r="C81" s="21" t="s">
        <v>20</v>
      </c>
      <c r="D81" s="20" t="s">
        <v>37</v>
      </c>
      <c r="E81" s="20"/>
      <c r="F81" s="54"/>
      <c r="G81" s="53"/>
      <c r="H81" s="50">
        <v>48000</v>
      </c>
      <c r="I81" s="49"/>
      <c r="J81" s="36">
        <f>F81+H81</f>
        <v>48000</v>
      </c>
      <c r="K81" s="36"/>
    </row>
    <row r="82" spans="1:11" ht="95.25" customHeight="1" x14ac:dyDescent="0.2">
      <c r="A82" s="31"/>
      <c r="B82" s="52" t="s">
        <v>36</v>
      </c>
      <c r="C82" s="21" t="s">
        <v>20</v>
      </c>
      <c r="D82" s="20" t="s">
        <v>35</v>
      </c>
      <c r="E82" s="20"/>
      <c r="F82" s="51">
        <f>79938+90802</f>
        <v>170740</v>
      </c>
      <c r="G82" s="51"/>
      <c r="H82" s="36"/>
      <c r="I82" s="36"/>
      <c r="J82" s="36">
        <f>F82+H82</f>
        <v>170740</v>
      </c>
      <c r="K82" s="36"/>
    </row>
    <row r="83" spans="1:11" ht="31.5" customHeight="1" x14ac:dyDescent="0.2">
      <c r="A83" s="31">
        <v>2</v>
      </c>
      <c r="B83" s="35" t="s">
        <v>34</v>
      </c>
      <c r="C83" s="21"/>
      <c r="D83" s="20"/>
      <c r="E83" s="20"/>
      <c r="F83" s="33"/>
      <c r="G83" s="33"/>
      <c r="H83" s="34"/>
      <c r="I83" s="34"/>
      <c r="J83" s="50"/>
      <c r="K83" s="49"/>
    </row>
    <row r="84" spans="1:11" ht="40.5" customHeight="1" x14ac:dyDescent="0.2">
      <c r="A84" s="31"/>
      <c r="B84" s="21" t="s">
        <v>33</v>
      </c>
      <c r="C84" s="21" t="s">
        <v>18</v>
      </c>
      <c r="D84" s="20" t="s">
        <v>32</v>
      </c>
      <c r="E84" s="20"/>
      <c r="F84" s="48">
        <v>13163</v>
      </c>
      <c r="G84" s="48"/>
      <c r="H84" s="48"/>
      <c r="I84" s="48"/>
      <c r="J84" s="48">
        <f>F84+H84</f>
        <v>13163</v>
      </c>
      <c r="K84" s="48"/>
    </row>
    <row r="85" spans="1:11" ht="65.25" customHeight="1" x14ac:dyDescent="0.2">
      <c r="A85" s="31"/>
      <c r="B85" s="21" t="s">
        <v>31</v>
      </c>
      <c r="C85" s="21" t="s">
        <v>24</v>
      </c>
      <c r="D85" s="20" t="s">
        <v>23</v>
      </c>
      <c r="E85" s="20"/>
      <c r="F85" s="34">
        <v>5</v>
      </c>
      <c r="G85" s="34"/>
      <c r="H85" s="33"/>
      <c r="I85" s="33"/>
      <c r="J85" s="42">
        <f>F85+H85</f>
        <v>5</v>
      </c>
      <c r="K85" s="41"/>
    </row>
    <row r="86" spans="1:11" ht="72.75" customHeight="1" x14ac:dyDescent="0.2">
      <c r="A86" s="47"/>
      <c r="B86" s="21" t="s">
        <v>30</v>
      </c>
      <c r="C86" s="21" t="s">
        <v>24</v>
      </c>
      <c r="D86" s="20" t="s">
        <v>29</v>
      </c>
      <c r="E86" s="20"/>
      <c r="F86" s="32">
        <v>4</v>
      </c>
      <c r="G86" s="32"/>
      <c r="H86" s="26"/>
      <c r="I86" s="26"/>
      <c r="J86" s="30">
        <f>F86+H86</f>
        <v>4</v>
      </c>
      <c r="K86" s="29"/>
    </row>
    <row r="87" spans="1:11" ht="116.25" customHeight="1" x14ac:dyDescent="0.2">
      <c r="A87" s="31"/>
      <c r="B87" s="21" t="s">
        <v>28</v>
      </c>
      <c r="C87" s="21" t="s">
        <v>24</v>
      </c>
      <c r="D87" s="20" t="s">
        <v>27</v>
      </c>
      <c r="E87" s="20"/>
      <c r="F87" s="34"/>
      <c r="G87" s="34"/>
      <c r="H87" s="46">
        <v>7</v>
      </c>
      <c r="I87" s="46"/>
      <c r="J87" s="42">
        <f>F87+H87</f>
        <v>7</v>
      </c>
      <c r="K87" s="41"/>
    </row>
    <row r="88" spans="1:11" ht="58.5" customHeight="1" x14ac:dyDescent="0.2">
      <c r="A88" s="31"/>
      <c r="B88" s="21" t="s">
        <v>26</v>
      </c>
      <c r="C88" s="21" t="s">
        <v>24</v>
      </c>
      <c r="D88" s="20" t="s">
        <v>23</v>
      </c>
      <c r="E88" s="20"/>
      <c r="F88" s="44"/>
      <c r="G88" s="43"/>
      <c r="H88" s="42">
        <v>3</v>
      </c>
      <c r="I88" s="41"/>
      <c r="J88" s="42">
        <f>F88+H88</f>
        <v>3</v>
      </c>
      <c r="K88" s="41"/>
    </row>
    <row r="89" spans="1:11" ht="51.6" customHeight="1" x14ac:dyDescent="0.2">
      <c r="A89" s="45"/>
      <c r="B89" s="21" t="s">
        <v>25</v>
      </c>
      <c r="C89" s="21" t="s">
        <v>24</v>
      </c>
      <c r="D89" s="20" t="s">
        <v>23</v>
      </c>
      <c r="E89" s="20"/>
      <c r="F89" s="44"/>
      <c r="G89" s="43"/>
      <c r="H89" s="33">
        <v>53</v>
      </c>
      <c r="I89" s="33"/>
      <c r="J89" s="42">
        <f>F89+H89</f>
        <v>53</v>
      </c>
      <c r="K89" s="41"/>
    </row>
    <row r="90" spans="1:11" ht="25.5" customHeight="1" x14ac:dyDescent="0.2">
      <c r="A90" s="31">
        <v>4</v>
      </c>
      <c r="B90" s="35" t="s">
        <v>22</v>
      </c>
      <c r="C90" s="21"/>
      <c r="D90" s="20"/>
      <c r="E90" s="40"/>
      <c r="F90" s="39"/>
      <c r="G90" s="39"/>
      <c r="H90" s="33"/>
      <c r="I90" s="33"/>
      <c r="J90" s="33"/>
      <c r="K90" s="33"/>
    </row>
    <row r="91" spans="1:11" ht="45.6" customHeight="1" x14ac:dyDescent="0.2">
      <c r="A91" s="31"/>
      <c r="B91" s="21" t="s">
        <v>21</v>
      </c>
      <c r="C91" s="21" t="s">
        <v>20</v>
      </c>
      <c r="D91" s="20" t="s">
        <v>10</v>
      </c>
      <c r="E91" s="20"/>
      <c r="F91" s="33">
        <f>D58/F84</f>
        <v>35544.048849046572</v>
      </c>
      <c r="G91" s="33"/>
      <c r="H91" s="38">
        <f>F58/F84</f>
        <v>5583.5749730304642</v>
      </c>
      <c r="I91" s="38"/>
      <c r="J91" s="33">
        <f>F91+H91</f>
        <v>41127.623822077039</v>
      </c>
      <c r="K91" s="33"/>
    </row>
    <row r="92" spans="1:11" ht="36" customHeight="1" x14ac:dyDescent="0.2">
      <c r="A92" s="31"/>
      <c r="B92" s="21" t="s">
        <v>19</v>
      </c>
      <c r="C92" s="21" t="s">
        <v>18</v>
      </c>
      <c r="D92" s="20" t="s">
        <v>10</v>
      </c>
      <c r="E92" s="20"/>
      <c r="F92" s="37">
        <f>F84/F74</f>
        <v>8.8179534416345664</v>
      </c>
      <c r="G92" s="37"/>
      <c r="H92" s="36"/>
      <c r="I92" s="36"/>
      <c r="J92" s="33">
        <f>F92+H92</f>
        <v>8.8179534416345664</v>
      </c>
      <c r="K92" s="33"/>
    </row>
    <row r="93" spans="1:11" ht="21.75" customHeight="1" x14ac:dyDescent="0.2">
      <c r="A93" s="31">
        <v>5</v>
      </c>
      <c r="B93" s="35" t="s">
        <v>17</v>
      </c>
      <c r="C93" s="21"/>
      <c r="D93" s="20"/>
      <c r="E93" s="20"/>
      <c r="F93" s="33"/>
      <c r="G93" s="33"/>
      <c r="H93" s="34"/>
      <c r="I93" s="34"/>
      <c r="J93" s="33">
        <f>F93+H93</f>
        <v>0</v>
      </c>
      <c r="K93" s="33"/>
    </row>
    <row r="94" spans="1:11" ht="46.5" customHeight="1" x14ac:dyDescent="0.2">
      <c r="A94" s="31"/>
      <c r="B94" s="21" t="s">
        <v>16</v>
      </c>
      <c r="C94" s="21" t="s">
        <v>11</v>
      </c>
      <c r="D94" s="20" t="s">
        <v>14</v>
      </c>
      <c r="E94" s="20"/>
      <c r="F94" s="26">
        <v>94</v>
      </c>
      <c r="G94" s="26"/>
      <c r="H94" s="32"/>
      <c r="I94" s="32"/>
      <c r="J94" s="26">
        <f>F94+H94</f>
        <v>94</v>
      </c>
      <c r="K94" s="26"/>
    </row>
    <row r="95" spans="1:11" ht="31.5" customHeight="1" x14ac:dyDescent="0.2">
      <c r="A95" s="31"/>
      <c r="B95" s="21" t="s">
        <v>15</v>
      </c>
      <c r="C95" s="21" t="s">
        <v>11</v>
      </c>
      <c r="D95" s="20" t="s">
        <v>14</v>
      </c>
      <c r="E95" s="20"/>
      <c r="F95" s="30">
        <v>70</v>
      </c>
      <c r="G95" s="29"/>
      <c r="H95" s="28"/>
      <c r="I95" s="27"/>
      <c r="J95" s="26">
        <f>F95+H95</f>
        <v>70</v>
      </c>
      <c r="K95" s="26"/>
    </row>
    <row r="96" spans="1:11" ht="35.25" customHeight="1" x14ac:dyDescent="0.2">
      <c r="A96" s="25"/>
      <c r="B96" s="24" t="s">
        <v>13</v>
      </c>
      <c r="C96" s="24" t="s">
        <v>11</v>
      </c>
      <c r="D96" s="23" t="s">
        <v>10</v>
      </c>
      <c r="E96" s="23"/>
      <c r="F96" s="22"/>
      <c r="G96" s="22"/>
      <c r="H96" s="22">
        <v>158</v>
      </c>
      <c r="I96" s="22"/>
      <c r="J96" s="22">
        <f>F96+H96</f>
        <v>158</v>
      </c>
      <c r="K96" s="22"/>
    </row>
    <row r="97" spans="1:13" s="15" customFormat="1" ht="48.75" customHeight="1" x14ac:dyDescent="0.2">
      <c r="A97" s="21"/>
      <c r="B97" s="21" t="s">
        <v>12</v>
      </c>
      <c r="C97" s="21" t="s">
        <v>11</v>
      </c>
      <c r="D97" s="20" t="s">
        <v>10</v>
      </c>
      <c r="E97" s="20"/>
      <c r="F97" s="19">
        <v>97.4</v>
      </c>
      <c r="G97" s="18"/>
      <c r="H97" s="19">
        <v>76.099999999999994</v>
      </c>
      <c r="I97" s="18"/>
      <c r="J97" s="17">
        <v>94.5</v>
      </c>
      <c r="K97" s="17"/>
      <c r="M97" s="16"/>
    </row>
    <row r="98" spans="1:13" ht="32.25" customHeight="1" x14ac:dyDescent="0.25">
      <c r="A98" s="13" t="s">
        <v>9</v>
      </c>
      <c r="B98" s="13"/>
      <c r="C98" s="8"/>
      <c r="D98" s="8"/>
      <c r="E98" s="8"/>
      <c r="F98" s="8"/>
      <c r="G98" s="8"/>
      <c r="H98" s="8"/>
      <c r="I98" s="8"/>
      <c r="J98" s="8"/>
      <c r="K98" s="8"/>
    </row>
    <row r="99" spans="1:13" ht="27" customHeight="1" x14ac:dyDescent="0.25">
      <c r="A99" s="9"/>
      <c r="B99" s="8"/>
      <c r="C99" s="8"/>
      <c r="D99" s="8"/>
      <c r="E99" s="11"/>
      <c r="F99" s="8"/>
      <c r="G99" s="8"/>
      <c r="H99" s="14" t="s">
        <v>8</v>
      </c>
      <c r="I99" s="14"/>
      <c r="J99" s="14"/>
      <c r="K99" s="14"/>
    </row>
    <row r="100" spans="1:13" ht="53.25" customHeight="1" x14ac:dyDescent="0.25">
      <c r="A100" s="13" t="s">
        <v>7</v>
      </c>
      <c r="B100" s="13"/>
      <c r="C100" s="8"/>
      <c r="D100" s="8"/>
      <c r="E100" s="7" t="s">
        <v>3</v>
      </c>
      <c r="F100" s="6"/>
      <c r="G100" s="6"/>
      <c r="H100" s="5" t="s">
        <v>2</v>
      </c>
      <c r="I100" s="5"/>
      <c r="J100" s="5"/>
      <c r="K100" s="5"/>
    </row>
    <row r="101" spans="1:13" s="2" customFormat="1" ht="30.75" customHeight="1" x14ac:dyDescent="0.25">
      <c r="A101" s="13" t="s">
        <v>6</v>
      </c>
      <c r="B101" s="13"/>
      <c r="C101" s="8"/>
      <c r="D101" s="8"/>
      <c r="E101" s="8"/>
      <c r="F101" s="8"/>
      <c r="G101" s="8"/>
      <c r="H101" s="12"/>
      <c r="I101" s="12"/>
      <c r="J101" s="12"/>
      <c r="K101" s="12"/>
    </row>
    <row r="102" spans="1:13" s="2" customFormat="1" ht="19.5" customHeight="1" x14ac:dyDescent="0.25">
      <c r="A102" s="9"/>
      <c r="B102" s="8"/>
      <c r="C102" s="8"/>
      <c r="D102" s="8"/>
      <c r="E102" s="11"/>
      <c r="F102" s="8"/>
      <c r="G102" s="8"/>
      <c r="H102" s="10" t="s">
        <v>5</v>
      </c>
      <c r="I102" s="10"/>
      <c r="J102" s="10"/>
      <c r="K102" s="10"/>
    </row>
    <row r="103" spans="1:13" s="2" customFormat="1" ht="48" customHeight="1" x14ac:dyDescent="0.2">
      <c r="A103" s="9" t="s">
        <v>4</v>
      </c>
      <c r="B103" s="8"/>
      <c r="C103" s="9"/>
      <c r="D103" s="8"/>
      <c r="E103" s="7" t="s">
        <v>3</v>
      </c>
      <c r="F103" s="7"/>
      <c r="G103" s="6"/>
      <c r="H103" s="5" t="s">
        <v>2</v>
      </c>
      <c r="I103" s="5"/>
      <c r="J103" s="5"/>
      <c r="K103" s="5"/>
    </row>
    <row r="104" spans="1:13" s="2" customFormat="1" ht="20.25" customHeight="1" x14ac:dyDescent="0.2">
      <c r="A104" s="3"/>
      <c r="B104" s="4" t="s">
        <v>1</v>
      </c>
      <c r="C104" s="3"/>
      <c r="D104" s="3"/>
      <c r="E104" s="3"/>
      <c r="F104" s="3"/>
      <c r="G104" s="3"/>
      <c r="H104" s="3"/>
      <c r="I104" s="3"/>
      <c r="J104" s="3"/>
      <c r="K104" s="3"/>
    </row>
    <row r="105" spans="1:13" s="2" customFormat="1" ht="20.25" customHeight="1" x14ac:dyDescent="0.2">
      <c r="A105" s="3"/>
      <c r="B105" s="3" t="s">
        <v>0</v>
      </c>
      <c r="C105" s="3"/>
      <c r="D105" s="3"/>
      <c r="E105" s="3"/>
      <c r="F105" s="3"/>
      <c r="G105" s="3"/>
      <c r="H105" s="3"/>
      <c r="I105" s="3"/>
      <c r="J105" s="3"/>
      <c r="K105" s="3"/>
    </row>
    <row r="106" spans="1:13" s="2" customFormat="1" ht="34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</sheetData>
  <mergeCells count="238">
    <mergeCell ref="A11:I11"/>
    <mergeCell ref="A12:K12"/>
    <mergeCell ref="G2:K2"/>
    <mergeCell ref="G3:K3"/>
    <mergeCell ref="A4:K4"/>
    <mergeCell ref="B5:F5"/>
    <mergeCell ref="G5:K5"/>
    <mergeCell ref="B6:F6"/>
    <mergeCell ref="G6:K6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17:K17"/>
    <mergeCell ref="A18:K18"/>
    <mergeCell ref="A19:K19"/>
    <mergeCell ref="A20:K20"/>
    <mergeCell ref="A21:K21"/>
    <mergeCell ref="A22:K22"/>
    <mergeCell ref="A23:K23"/>
    <mergeCell ref="A24:J24"/>
    <mergeCell ref="A25:K25"/>
    <mergeCell ref="A26:K26"/>
    <mergeCell ref="A27:K27"/>
    <mergeCell ref="A28:K28"/>
    <mergeCell ref="A29:K29"/>
    <mergeCell ref="A30:K30"/>
    <mergeCell ref="A31:K31"/>
    <mergeCell ref="A32:K32"/>
    <mergeCell ref="B34:H34"/>
    <mergeCell ref="B35:H35"/>
    <mergeCell ref="B36:H36"/>
    <mergeCell ref="B37:H37"/>
    <mergeCell ref="A39:K39"/>
    <mergeCell ref="A41:K41"/>
    <mergeCell ref="B43:H43"/>
    <mergeCell ref="B44:H44"/>
    <mergeCell ref="B45:H45"/>
    <mergeCell ref="B46:H46"/>
    <mergeCell ref="B47:H47"/>
    <mergeCell ref="B48:H48"/>
    <mergeCell ref="A50:H50"/>
    <mergeCell ref="A51:I51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O57:P57"/>
    <mergeCell ref="Q57:R57"/>
    <mergeCell ref="S57:T57"/>
    <mergeCell ref="A58:C58"/>
    <mergeCell ref="D58:E58"/>
    <mergeCell ref="F58:G58"/>
    <mergeCell ref="H58:I58"/>
    <mergeCell ref="O58:P58"/>
    <mergeCell ref="Q58:R58"/>
    <mergeCell ref="S58:T58"/>
    <mergeCell ref="O59:P59"/>
    <mergeCell ref="Q59:R59"/>
    <mergeCell ref="S59:T59"/>
    <mergeCell ref="A60:H60"/>
    <mergeCell ref="O60:P60"/>
    <mergeCell ref="Q60:R60"/>
    <mergeCell ref="S60:T60"/>
    <mergeCell ref="A61:I61"/>
    <mergeCell ref="P61:T61"/>
    <mergeCell ref="A62:C62"/>
    <mergeCell ref="D62:E62"/>
    <mergeCell ref="F62:G62"/>
    <mergeCell ref="H62:I62"/>
    <mergeCell ref="P62:T62"/>
    <mergeCell ref="A63:C63"/>
    <mergeCell ref="D63:E63"/>
    <mergeCell ref="F63:G63"/>
    <mergeCell ref="H63:I63"/>
    <mergeCell ref="A64:C64"/>
    <mergeCell ref="D64:E64"/>
    <mergeCell ref="F64:G64"/>
    <mergeCell ref="H64:I64"/>
    <mergeCell ref="A65:C65"/>
    <mergeCell ref="D65:E65"/>
    <mergeCell ref="F65:G65"/>
    <mergeCell ref="H65:I65"/>
    <mergeCell ref="A66:C66"/>
    <mergeCell ref="D66:E66"/>
    <mergeCell ref="F66:G66"/>
    <mergeCell ref="H66:I66"/>
    <mergeCell ref="A68:H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96:E96"/>
    <mergeCell ref="F96:G96"/>
    <mergeCell ref="H96:I96"/>
    <mergeCell ref="J96:K96"/>
    <mergeCell ref="D97:E97"/>
    <mergeCell ref="F97:G97"/>
    <mergeCell ref="H97:I97"/>
    <mergeCell ref="J97:K97"/>
    <mergeCell ref="A98:B98"/>
    <mergeCell ref="H99:K99"/>
    <mergeCell ref="A100:B100"/>
    <mergeCell ref="H100:K100"/>
    <mergeCell ref="A101:B101"/>
    <mergeCell ref="H101:K101"/>
    <mergeCell ref="H102:K102"/>
    <mergeCell ref="H103:K103"/>
  </mergeCells>
  <pageMargins left="0.23622047244094491" right="0.23622047244094491" top="0.74803149606299213" bottom="0.35433070866141736" header="0.31496062992125984" footer="0.31496062992125984"/>
  <pageSetup paperSize="9" scale="61" fitToHeight="5" orientation="landscape" r:id="rId1"/>
  <rowBreaks count="2" manualBreakCount="2">
    <brk id="49" max="10" man="1"/>
    <brk id="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1010 </vt:lpstr>
      <vt:lpstr>'1010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2021-12-28T09:19:52Z</dcterms:created>
  <dcterms:modified xsi:type="dcterms:W3CDTF">2021-12-28T09:20:13Z</dcterms:modified>
</cp:coreProperties>
</file>