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Березень\0403\Звіти культура\"/>
    </mc:Choice>
  </mc:AlternateContent>
  <bookViews>
    <workbookView xWindow="0" yWindow="0" windowWidth="28800" windowHeight="11970"/>
  </bookViews>
  <sheets>
    <sheet name="1014040" sheetId="1" r:id="rId1"/>
  </sheets>
  <definedNames>
    <definedName name="_xlnm.Print_Area" localSheetId="0">'1014040'!$A$1:$M$113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B101" i="1"/>
  <c r="D100" i="1"/>
  <c r="B100" i="1"/>
  <c r="D98" i="1"/>
  <c r="B98" i="1"/>
  <c r="B96" i="1"/>
  <c r="B95" i="1"/>
  <c r="D94" i="1"/>
  <c r="B94" i="1"/>
  <c r="D93" i="1"/>
  <c r="B93" i="1"/>
  <c r="M83" i="1"/>
  <c r="L83" i="1"/>
  <c r="K83" i="1"/>
  <c r="M82" i="1"/>
  <c r="L82" i="1"/>
  <c r="K82" i="1"/>
  <c r="L80" i="1"/>
  <c r="K80" i="1"/>
  <c r="J80" i="1"/>
  <c r="M80" i="1" s="1"/>
  <c r="G80" i="1"/>
  <c r="L79" i="1"/>
  <c r="K79" i="1"/>
  <c r="J79" i="1"/>
  <c r="G79" i="1"/>
  <c r="M79" i="1" s="1"/>
  <c r="E79" i="1"/>
  <c r="K76" i="1"/>
  <c r="I76" i="1"/>
  <c r="L76" i="1" s="1"/>
  <c r="F76" i="1"/>
  <c r="G76" i="1" s="1"/>
  <c r="M75" i="1"/>
  <c r="L75" i="1"/>
  <c r="K75" i="1"/>
  <c r="J74" i="1"/>
  <c r="I74" i="1"/>
  <c r="L74" i="1" s="1"/>
  <c r="M74" i="1" s="1"/>
  <c r="G74" i="1"/>
  <c r="F74" i="1"/>
  <c r="F78" i="1" s="1"/>
  <c r="G78" i="1" s="1"/>
  <c r="J73" i="1"/>
  <c r="I73" i="1"/>
  <c r="I78" i="1" s="1"/>
  <c r="G73" i="1"/>
  <c r="L72" i="1"/>
  <c r="J72" i="1"/>
  <c r="M72" i="1" s="1"/>
  <c r="G72" i="1"/>
  <c r="M71" i="1"/>
  <c r="K71" i="1"/>
  <c r="M70" i="1"/>
  <c r="L70" i="1"/>
  <c r="M69" i="1"/>
  <c r="L69" i="1"/>
  <c r="K69" i="1"/>
  <c r="M68" i="1"/>
  <c r="L68" i="1"/>
  <c r="K68" i="1"/>
  <c r="M67" i="1"/>
  <c r="L67" i="1"/>
  <c r="K67" i="1"/>
  <c r="M66" i="1"/>
  <c r="L66" i="1"/>
  <c r="K66" i="1"/>
  <c r="L64" i="1"/>
  <c r="J64" i="1"/>
  <c r="M64" i="1" s="1"/>
  <c r="G64" i="1"/>
  <c r="J61" i="1"/>
  <c r="G61" i="1"/>
  <c r="J60" i="1"/>
  <c r="G60" i="1"/>
  <c r="J59" i="1"/>
  <c r="G59" i="1"/>
  <c r="J58" i="1"/>
  <c r="G58" i="1"/>
  <c r="H57" i="1"/>
  <c r="J57" i="1" s="1"/>
  <c r="E57" i="1"/>
  <c r="G57" i="1" s="1"/>
  <c r="I34" i="1"/>
  <c r="H34" i="1"/>
  <c r="K34" i="1" s="1"/>
  <c r="K33" i="1" s="1"/>
  <c r="F34" i="1"/>
  <c r="F33" i="1" s="1"/>
  <c r="F46" i="1" s="1"/>
  <c r="F47" i="1" s="1"/>
  <c r="E34" i="1"/>
  <c r="G34" i="1" s="1"/>
  <c r="G33" i="1" s="1"/>
  <c r="I33" i="1"/>
  <c r="I46" i="1" s="1"/>
  <c r="E33" i="1"/>
  <c r="E46" i="1" s="1"/>
  <c r="L10" i="1"/>
  <c r="E47" i="1" l="1"/>
  <c r="E63" i="1" s="1"/>
  <c r="G63" i="1" s="1"/>
  <c r="G46" i="1"/>
  <c r="G47" i="1" s="1"/>
  <c r="I47" i="1"/>
  <c r="L46" i="1"/>
  <c r="L47" i="1" s="1"/>
  <c r="L78" i="1"/>
  <c r="M78" i="1" s="1"/>
  <c r="J78" i="1"/>
  <c r="J34" i="1"/>
  <c r="L34" i="1"/>
  <c r="L33" i="1" s="1"/>
  <c r="H33" i="1"/>
  <c r="H46" i="1" s="1"/>
  <c r="L73" i="1"/>
  <c r="M73" i="1" s="1"/>
  <c r="J76" i="1"/>
  <c r="M76" i="1" s="1"/>
  <c r="J46" i="1" l="1"/>
  <c r="H47" i="1"/>
  <c r="H63" i="1" s="1"/>
  <c r="K46" i="1"/>
  <c r="K47" i="1" s="1"/>
  <c r="M34" i="1"/>
  <c r="M33" i="1" s="1"/>
  <c r="J33" i="1"/>
  <c r="J63" i="1" l="1"/>
  <c r="K63" i="1"/>
  <c r="M63" i="1" s="1"/>
  <c r="J47" i="1"/>
  <c r="M46" i="1"/>
  <c r="M47" i="1" s="1"/>
</calcChain>
</file>

<file path=xl/sharedStrings.xml><?xml version="1.0" encoding="utf-8"?>
<sst xmlns="http://schemas.openxmlformats.org/spreadsheetml/2006/main" count="200" uniqueCount="108">
  <si>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</si>
  <si>
    <t>Звіт</t>
  </si>
  <si>
    <t>про виконання паспорта бюджетної програми місцевого бюджету на 01.01.2024 року</t>
  </si>
  <si>
    <t>1.</t>
  </si>
  <si>
    <t>Управління культури і туризму Хмельницької міської ради</t>
  </si>
  <si>
    <t>02231293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</si>
  <si>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</si>
  <si>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</si>
  <si>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</si>
  <si>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2.</t>
  </si>
  <si>
    <t>(найменування відповідального виконавця)</t>
  </si>
  <si>
    <t>3.</t>
  </si>
  <si>
    <t>0824</t>
  </si>
  <si>
    <t>Забезпечення діяльності музеїв і виставок</t>
  </si>
  <si>
    <t>2256400000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</si>
  <si>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</si>
  <si>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</si>
  <si>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</si>
  <si>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</si>
  <si>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</si>
  <si>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</si>
  <si>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</si>
  <si>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>Захист і збереження культурної спадщини, як основи національної культури, забезпечення виставкової діяльністї музеїв</t>
  </si>
  <si>
    <t>5. Мета бюджетної програми</t>
  </si>
  <si>
    <t>Вивчення 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</si>
  <si>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6. Завдання бюджетної програми</t>
  </si>
  <si>
    <t>Завдання</t>
  </si>
  <si>
    <t>Забезпечення збереження популяризації духовного надбання нації ( розвиток інфраструктури музеїв), забезпечення виставковою діяльністю</t>
  </si>
  <si>
    <t>7. Видатки (надані кредити з бюджету) та напрями використання бюджетних коштів за бюджетною програмою</t>
  </si>
  <si>
    <t>7.1. Аналіз розділу "Видатки (надані кредити з бюджету) та напрями використання бюджетних коштів за бюджетною програмою"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</si>
  <si>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</si>
  <si>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</si>
  <si>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</si>
  <si>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</si>
  <si>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</si>
  <si>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</si>
  <si>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</si>
  <si>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</si>
  <si>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</si>
  <si>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Створення належних умов для функціонування музеїв, охорона культурної спадщини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</si>
  <si>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</si>
  <si>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</si>
  <si>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зменшення використання  енергоносіїв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</si>
  <si>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</si>
  <si>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</si>
  <si>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</si>
  <si>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Програма розвитку  Хмельницької міської територіальної громади  у сфері культури на 2021-2025 роки "Нова лінія культурних змін"</t>
  </si>
  <si>
    <t>9. Результативні показники бюджетної програми та аналіз їх виконання</t>
  </si>
  <si>
    <t>9.1. Аналіз показників бюджетної програми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</si>
  <si>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</si>
  <si>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</si>
  <si>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</si>
  <si>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</si>
  <si>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</si>
  <si>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Кількість музеїв</t>
  </si>
  <si>
    <t>од.</t>
  </si>
  <si>
    <t>мережа</t>
  </si>
  <si>
    <t xml:space="preserve">Кількість ставок всього, в т.ч. </t>
  </si>
  <si>
    <t>штатний розпис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</si>
  <si>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</si>
  <si>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</si>
  <si>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</si>
  <si>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</si>
  <si>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Площа приміщень</t>
  </si>
  <si>
    <t>кв.м.</t>
  </si>
  <si>
    <t>Видатки загального фонду на забезпечення діяльності музеїв</t>
  </si>
  <si>
    <t>грн.</t>
  </si>
  <si>
    <t>кошторис</t>
  </si>
  <si>
    <t>Видатки на придбання обладнання капітального характеру</t>
  </si>
  <si>
    <t>рішення сесії</t>
  </si>
  <si>
    <t>продукту</t>
  </si>
  <si>
    <t>Кількість проведених виставок у музеях</t>
  </si>
  <si>
    <t>статистичні дані</t>
  </si>
  <si>
    <t>Кількість проведених екскурсій у музеях</t>
  </si>
  <si>
    <t>Кількість експонатів</t>
  </si>
  <si>
    <t>Кількість відвідувачів музеїв</t>
  </si>
  <si>
    <t>осіб</t>
  </si>
  <si>
    <t>за реалізованими квитками</t>
  </si>
  <si>
    <t>безкоштовно</t>
  </si>
  <si>
    <t>Плановий обсяг доходів музеїв</t>
  </si>
  <si>
    <t>у тому числі від реалізації квитків</t>
  </si>
  <si>
    <t>Кількість реалізованих квитків</t>
  </si>
  <si>
    <t>шт.</t>
  </si>
  <si>
    <t>Кількість проектів-переможців відповідно до Програми бюджетування за участі громадськості міста Хмельницького на 2020-2023 роки</t>
  </si>
  <si>
    <t>Кількість обладнання капітального характеру</t>
  </si>
  <si>
    <t>ефективності</t>
  </si>
  <si>
    <t>Середня вартість одного квитка</t>
  </si>
  <si>
    <t>розрахунок</t>
  </si>
  <si>
    <t>Середні витрати на реалізацію громадських проектів-переможців відповідно до Програми бюджетування за участі громадськості міста Хмельницького на 2020-2023 роки</t>
  </si>
  <si>
    <t>Середні витрати на придбання однієї одиниці обладнання капітального характеру</t>
  </si>
  <si>
    <t>якості</t>
  </si>
  <si>
    <t>Динаміка збільшення відвідувачів у плановому періоді відповідно до фактичного показника попереднього періоду</t>
  </si>
  <si>
    <t>%</t>
  </si>
  <si>
    <t>Динаміка збільшення проведених екскурсій у плановому періоді відповідно до фактичного показника попереднього періоду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</si>
  <si>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</si>
  <si>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</si>
  <si>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У звязку із проведенням ремонтних робіт</t>
  </si>
  <si>
    <t>грн</t>
  </si>
  <si>
    <t xml:space="preserve">Закупівля проводилась без використання електронної системи </t>
  </si>
  <si>
    <t>9.3. Аналіз стану виконання результативних показників</t>
  </si>
  <si>
    <t>Результативні показники виконано</t>
  </si>
  <si>
    <t>10. Узагальнений висновок про виконання бюджетної програми.</t>
  </si>
  <si>
    <t>Видатки у звітному році здійснені відповідно до затверджених напрямів використання бюджетних коштів.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</si>
  <si>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</si>
  <si>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Керівник установи - головного розпорядника бюджетних коштів</t>
  </si>
  <si>
    <t>Артем РОМАСЮКОВ</t>
  </si>
  <si>
    <t>Керівник самостійного структурного підрозділу з фінансово-економічних питань - головного розпорядника бюджетних коштів</t>
  </si>
  <si>
    <t>Олена ТИМЦЯСЬ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</si>
</sst>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49" fontId="5" fillId="2" borderId="2" xfId="0" applyNumberFormat="1" applyFont="1" applyFill="1" applyBorder="1" applyAlignment="1">
      <alignment horizontal="center" wrapText="1"/>
    </xf>
    <xf numFmtId="0" fontId="0" fillId="2" borderId="0" xfId="0" applyFill="1" applyAlignment="1"/>
    <xf numFmtId="0" fontId="8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/>
    <xf numFmtId="0" fontId="4" fillId="2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9" fillId="0" borderId="0" xfId="0" applyFont="1" applyAlignment="1"/>
    <xf numFmtId="0" fontId="10" fillId="0" borderId="0" xfId="0" applyFont="1" applyAlignment="1">
      <alignment vertical="center" wrapText="1"/>
    </xf>
    <xf numFmtId="0" fontId="0" fillId="0" borderId="0" xfId="0" applyFont="1" applyAlignment="1"/>
    <xf numFmtId="0" fontId="4" fillId="2" borderId="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164" fontId="13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0" fillId="2" borderId="0" xfId="0" applyFont="1" applyFill="1" applyAlignment="1"/>
    <xf numFmtId="0" fontId="10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16" fillId="2" borderId="0" xfId="0" applyFont="1" applyFill="1" applyAlignment="1"/>
    <xf numFmtId="0" fontId="4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0" fillId="2" borderId="0" xfId="0" applyFont="1" applyFill="1" applyAlignment="1"/>
    <xf numFmtId="0" fontId="4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7" fillId="2" borderId="0" xfId="0" applyFont="1" applyFill="1" applyAlignment="1">
      <alignment horizontal="left" vertical="top" wrapText="1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5" fillId="2" borderId="12" xfId="0" applyFont="1" applyFill="1" applyBorder="1"/>
    <xf numFmtId="0" fontId="15" fillId="2" borderId="11" xfId="0" applyFont="1" applyFill="1" applyBorder="1"/>
    <xf numFmtId="0" fontId="10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/>
    <xf numFmtId="0" fontId="12" fillId="2" borderId="1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/>
    <xf numFmtId="0" fontId="10" fillId="2" borderId="7" xfId="0" applyFont="1" applyFill="1" applyBorder="1" applyAlignment="1">
      <alignment horizontal="center" vertical="center" wrapText="1"/>
    </xf>
    <xf numFmtId="0" fontId="12" fillId="2" borderId="14" xfId="0" applyFont="1" applyFill="1" applyBorder="1"/>
    <xf numFmtId="0" fontId="12" fillId="2" borderId="16" xfId="0" applyFont="1" applyFill="1" applyBorder="1"/>
    <xf numFmtId="0" fontId="12" fillId="2" borderId="17" xfId="0" applyFont="1" applyFill="1" applyBorder="1"/>
    <xf numFmtId="0" fontId="12" fillId="2" borderId="8" xfId="0" applyFont="1" applyFill="1" applyBorder="1"/>
    <xf numFmtId="0" fontId="12" fillId="2" borderId="18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/>
    <xf numFmtId="0" fontId="4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2" borderId="0" xfId="0" applyFill="1" applyAlignment="1"/>
    <xf numFmtId="0" fontId="1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49" fontId="5" fillId="2" borderId="0" xfId="0" applyNumberFormat="1" applyFont="1" applyFill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5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16"/>
  <sheetViews>
    <sheetView tabSelected="1" zoomScaleNormal="100" workbookViewId="0">
      <selection activeCell="K83" sqref="K83"/>
    </sheetView>
  </sheetViews>
  <sheetFormatPr defaultRowHeight="15.75" x14ac:dyDescent="0.25"/>
  <cols>
    <col min="1" max="1" width="4.42578125" style="1" customWidth="1"/>
    <col min="2" max="2" width="14.140625" style="1" customWidth="1"/>
    <col min="3" max="3" width="10.42578125" style="1" customWidth="1"/>
    <col min="4" max="4" width="10.140625" style="1" customWidth="1"/>
    <col min="5" max="5" width="12.140625" style="1" customWidth="1"/>
    <col min="6" max="6" width="11.5703125" style="1" customWidth="1"/>
    <col min="7" max="7" width="12.140625" style="1" customWidth="1"/>
    <col min="8" max="8" width="13.28515625" style="1" customWidth="1"/>
    <col min="9" max="13" width="12.140625" style="1" customWidth="1"/>
    <col min="14" max="16" width="9.140625" style="1"/>
    <col min="17" max="17" width="16.42578125" style="1" customWidth="1"/>
    <col min="18" max="18" width="12.28515625" style="1" customWidth="1"/>
    <col min="19" max="16384" width="9.140625" style="1"/>
  </cols>
  <sheetData>
    <row r="1" spans="1:13" ht="15.75" customHeight="1" x14ac:dyDescent="0.25">
      <c r="J1" s="118" t="s">
        <v>0</v>
      </c>
      <c r="K1" s="118"/>
      <c r="L1" s="118"/>
      <c r="M1" s="118"/>
    </row>
    <row r="2" spans="1:13" x14ac:dyDescent="0.25">
      <c r="J2" s="118"/>
      <c r="K2" s="118"/>
      <c r="L2" s="118"/>
      <c r="M2" s="118"/>
    </row>
    <row r="3" spans="1:13" x14ac:dyDescent="0.25">
      <c r="J3" s="118"/>
      <c r="K3" s="118"/>
      <c r="L3" s="118"/>
      <c r="M3" s="118"/>
    </row>
    <row r="4" spans="1:13" x14ac:dyDescent="0.25">
      <c r="J4" s="118"/>
      <c r="K4" s="118"/>
      <c r="L4" s="118"/>
      <c r="M4" s="118"/>
    </row>
    <row r="5" spans="1:13" x14ac:dyDescent="0.25">
      <c r="A5" s="119" t="s">
        <v>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3" x14ac:dyDescent="0.25">
      <c r="A6" s="119" t="s">
        <v>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.75" customHeight="1" x14ac:dyDescent="0.25">
      <c r="A8" s="3" t="s">
        <v>3</v>
      </c>
      <c r="B8" s="107">
        <v>1000000</v>
      </c>
      <c r="C8" s="112"/>
      <c r="D8" s="2"/>
      <c r="E8" s="113" t="s">
        <v>4</v>
      </c>
      <c r="F8" s="114"/>
      <c r="G8" s="114"/>
      <c r="H8" s="114"/>
      <c r="I8" s="115"/>
      <c r="J8" s="115"/>
      <c r="K8" s="115"/>
      <c r="L8" s="120" t="s">
        <v>5</v>
      </c>
      <c r="M8" s="121"/>
    </row>
    <row r="9" spans="1:13" s="5" customFormat="1" ht="37.5" customHeight="1" x14ac:dyDescent="0.2">
      <c r="A9" s="4"/>
      <c r="B9" s="98" t="s">
        <v>6</v>
      </c>
      <c r="C9" s="103"/>
      <c r="D9" s="4"/>
      <c r="E9" s="98" t="s">
        <v>7</v>
      </c>
      <c r="F9" s="104"/>
      <c r="G9" s="104"/>
      <c r="H9" s="104"/>
      <c r="I9" s="99"/>
      <c r="J9" s="99"/>
      <c r="K9" s="99"/>
      <c r="L9" s="105" t="s">
        <v>8</v>
      </c>
      <c r="M9" s="106"/>
    </row>
    <row r="10" spans="1:13" ht="15.75" customHeight="1" x14ac:dyDescent="0.25">
      <c r="A10" s="3" t="s">
        <v>9</v>
      </c>
      <c r="B10" s="107">
        <v>1000000</v>
      </c>
      <c r="C10" s="112"/>
      <c r="D10" s="2"/>
      <c r="E10" s="113" t="s">
        <v>4</v>
      </c>
      <c r="F10" s="114"/>
      <c r="G10" s="114"/>
      <c r="H10" s="114"/>
      <c r="I10" s="115"/>
      <c r="J10" s="115"/>
      <c r="K10" s="115"/>
      <c r="L10" s="116" t="str">
        <f>L8</f>
        <v>02231293</v>
      </c>
      <c r="M10" s="117"/>
    </row>
    <row r="11" spans="1:13" s="5" customFormat="1" ht="34.5" customHeight="1" x14ac:dyDescent="0.2">
      <c r="A11" s="4"/>
      <c r="B11" s="98" t="s">
        <v>6</v>
      </c>
      <c r="C11" s="103"/>
      <c r="D11" s="4"/>
      <c r="E11" s="98" t="s">
        <v>10</v>
      </c>
      <c r="F11" s="104"/>
      <c r="G11" s="104"/>
      <c r="H11" s="104"/>
      <c r="I11" s="99"/>
      <c r="J11" s="99"/>
      <c r="K11" s="99"/>
      <c r="L11" s="105" t="s">
        <v>8</v>
      </c>
      <c r="M11" s="106"/>
    </row>
    <row r="12" spans="1:13" s="7" customFormat="1" ht="21.75" customHeight="1" x14ac:dyDescent="0.25">
      <c r="A12" s="3" t="s">
        <v>11</v>
      </c>
      <c r="B12" s="107">
        <v>1014040</v>
      </c>
      <c r="C12" s="61"/>
      <c r="D12" s="107">
        <v>4040</v>
      </c>
      <c r="E12" s="108"/>
      <c r="F12" s="6" t="s">
        <v>12</v>
      </c>
      <c r="G12" s="107" t="s">
        <v>13</v>
      </c>
      <c r="H12" s="109"/>
      <c r="I12" s="110"/>
      <c r="J12" s="110"/>
      <c r="K12" s="110"/>
      <c r="L12" s="111" t="s">
        <v>14</v>
      </c>
      <c r="M12" s="110"/>
    </row>
    <row r="13" spans="1:13" s="10" customFormat="1" ht="71.25" customHeight="1" x14ac:dyDescent="0.25">
      <c r="A13" s="8"/>
      <c r="B13" s="98" t="s">
        <v>6</v>
      </c>
      <c r="C13" s="99"/>
      <c r="D13" s="98" t="s">
        <v>15</v>
      </c>
      <c r="E13" s="100"/>
      <c r="F13" s="9" t="s">
        <v>16</v>
      </c>
      <c r="G13" s="98" t="s">
        <v>17</v>
      </c>
      <c r="H13" s="98"/>
      <c r="I13" s="99"/>
      <c r="J13" s="99"/>
      <c r="K13" s="99"/>
      <c r="L13" s="98" t="s">
        <v>18</v>
      </c>
      <c r="M13" s="101"/>
    </row>
    <row r="14" spans="1:13" ht="19.5" customHeight="1" x14ac:dyDescent="0.25">
      <c r="A14" s="102" t="s">
        <v>19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</row>
    <row r="15" spans="1:13" x14ac:dyDescent="0.25">
      <c r="A15" s="11"/>
    </row>
    <row r="16" spans="1:13" ht="31.5" x14ac:dyDescent="0.25">
      <c r="A16" s="12" t="s">
        <v>20</v>
      </c>
      <c r="B16" s="76" t="s">
        <v>21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26" ht="38.25" customHeight="1" x14ac:dyDescent="0.25">
      <c r="A17" s="12"/>
      <c r="B17" s="87" t="s">
        <v>22</v>
      </c>
      <c r="C17" s="94"/>
      <c r="D17" s="94"/>
      <c r="E17" s="94"/>
      <c r="F17" s="94"/>
      <c r="G17" s="94"/>
      <c r="H17" s="88"/>
      <c r="I17" s="88"/>
      <c r="J17" s="88"/>
      <c r="K17" s="88"/>
      <c r="L17" s="88"/>
      <c r="M17" s="89"/>
    </row>
    <row r="18" spans="1:26" x14ac:dyDescent="0.25">
      <c r="A18" s="11"/>
    </row>
    <row r="19" spans="1:26" x14ac:dyDescent="0.25">
      <c r="A19" s="13" t="s">
        <v>23</v>
      </c>
    </row>
    <row r="20" spans="1:26" ht="40.5" customHeight="1" x14ac:dyDescent="0.25">
      <c r="A20" s="13"/>
      <c r="B20" s="92" t="s">
        <v>24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</row>
    <row r="21" spans="1:26" x14ac:dyDescent="0.25">
      <c r="A21" s="14"/>
    </row>
    <row r="22" spans="1:26" x14ac:dyDescent="0.25">
      <c r="A22" s="13" t="s">
        <v>25</v>
      </c>
    </row>
    <row r="23" spans="1:26" x14ac:dyDescent="0.25">
      <c r="A23" s="11"/>
    </row>
    <row r="24" spans="1:26" ht="32.25" customHeight="1" x14ac:dyDescent="0.25">
      <c r="A24" s="12" t="s">
        <v>20</v>
      </c>
      <c r="B24" s="76" t="s">
        <v>26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26" ht="38.25" customHeight="1" x14ac:dyDescent="0.25">
      <c r="A25" s="12"/>
      <c r="B25" s="65" t="s">
        <v>27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7"/>
    </row>
    <row r="26" spans="1:26" x14ac:dyDescent="0.25">
      <c r="A26" s="11"/>
    </row>
    <row r="27" spans="1:26" x14ac:dyDescent="0.25">
      <c r="A27" s="13" t="s">
        <v>28</v>
      </c>
    </row>
    <row r="28" spans="1:26" s="17" customFormat="1" ht="15.75" customHeight="1" x14ac:dyDescent="0.25">
      <c r="A28" s="15" t="s">
        <v>29</v>
      </c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6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1"/>
      <c r="M29" s="14" t="s">
        <v>30</v>
      </c>
    </row>
    <row r="30" spans="1:26" ht="42" customHeight="1" x14ac:dyDescent="0.25">
      <c r="A30" s="76" t="s">
        <v>20</v>
      </c>
      <c r="B30" s="76" t="s">
        <v>31</v>
      </c>
      <c r="C30" s="76"/>
      <c r="D30" s="76"/>
      <c r="E30" s="76" t="s">
        <v>32</v>
      </c>
      <c r="F30" s="76"/>
      <c r="G30" s="76"/>
      <c r="H30" s="76" t="s">
        <v>33</v>
      </c>
      <c r="I30" s="76"/>
      <c r="J30" s="76"/>
      <c r="K30" s="76" t="s">
        <v>34</v>
      </c>
      <c r="L30" s="76"/>
      <c r="M30" s="76"/>
      <c r="R30" s="93"/>
      <c r="S30" s="93"/>
      <c r="T30" s="93"/>
      <c r="U30" s="93"/>
      <c r="V30" s="93"/>
      <c r="W30" s="93"/>
      <c r="X30" s="93"/>
      <c r="Y30" s="93"/>
      <c r="Z30" s="93"/>
    </row>
    <row r="31" spans="1:26" ht="33" customHeight="1" x14ac:dyDescent="0.25">
      <c r="A31" s="76"/>
      <c r="B31" s="76"/>
      <c r="C31" s="76"/>
      <c r="D31" s="76"/>
      <c r="E31" s="12" t="s">
        <v>35</v>
      </c>
      <c r="F31" s="12" t="s">
        <v>36</v>
      </c>
      <c r="G31" s="12" t="s">
        <v>37</v>
      </c>
      <c r="H31" s="12" t="s">
        <v>35</v>
      </c>
      <c r="I31" s="12" t="s">
        <v>36</v>
      </c>
      <c r="J31" s="12" t="s">
        <v>37</v>
      </c>
      <c r="K31" s="12" t="s">
        <v>35</v>
      </c>
      <c r="L31" s="12" t="s">
        <v>36</v>
      </c>
      <c r="M31" s="12" t="s">
        <v>37</v>
      </c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25">
      <c r="A32" s="12">
        <v>1</v>
      </c>
      <c r="B32" s="76">
        <v>2</v>
      </c>
      <c r="C32" s="76"/>
      <c r="D32" s="76"/>
      <c r="E32" s="12">
        <v>3</v>
      </c>
      <c r="F32" s="12">
        <v>4</v>
      </c>
      <c r="G32" s="12">
        <v>5</v>
      </c>
      <c r="H32" s="12">
        <v>6</v>
      </c>
      <c r="I32" s="12">
        <v>7</v>
      </c>
      <c r="J32" s="12">
        <v>8</v>
      </c>
      <c r="K32" s="12">
        <v>9</v>
      </c>
      <c r="L32" s="12">
        <v>10</v>
      </c>
      <c r="M32" s="12">
        <v>11</v>
      </c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36" customHeight="1" x14ac:dyDescent="0.25">
      <c r="A33" s="12"/>
      <c r="B33" s="76" t="s">
        <v>38</v>
      </c>
      <c r="C33" s="76"/>
      <c r="D33" s="76"/>
      <c r="E33" s="12">
        <f>E34</f>
        <v>2531546</v>
      </c>
      <c r="F33" s="12">
        <f t="shared" ref="F33:M33" si="0">F34</f>
        <v>222012</v>
      </c>
      <c r="G33" s="12">
        <f t="shared" si="0"/>
        <v>2753558</v>
      </c>
      <c r="H33" s="12">
        <f t="shared" si="0"/>
        <v>2398838.04</v>
      </c>
      <c r="I33" s="12">
        <f t="shared" si="0"/>
        <v>172290.19</v>
      </c>
      <c r="J33" s="12">
        <f t="shared" si="0"/>
        <v>2571128.23</v>
      </c>
      <c r="K33" s="12">
        <f t="shared" si="0"/>
        <v>-132707.95999999996</v>
      </c>
      <c r="L33" s="12">
        <f t="shared" si="0"/>
        <v>-49721.81</v>
      </c>
      <c r="M33" s="12">
        <f t="shared" si="0"/>
        <v>-182429.77000000002</v>
      </c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59.25" customHeight="1" x14ac:dyDescent="0.25">
      <c r="A34" s="12"/>
      <c r="B34" s="76" t="s">
        <v>39</v>
      </c>
      <c r="C34" s="76"/>
      <c r="D34" s="76"/>
      <c r="E34" s="19">
        <f>2464930+50420+7448+8748</f>
        <v>2531546</v>
      </c>
      <c r="F34" s="19">
        <f>101600+99580+20832</f>
        <v>222012</v>
      </c>
      <c r="G34" s="20">
        <f>E34+F34</f>
        <v>2753558</v>
      </c>
      <c r="H34" s="20">
        <f>2398838.04</f>
        <v>2398838.04</v>
      </c>
      <c r="I34" s="20">
        <f>51878.19+120412</f>
        <v>172290.19</v>
      </c>
      <c r="J34" s="20">
        <f>H34+I34</f>
        <v>2571128.23</v>
      </c>
      <c r="K34" s="20">
        <f>H34-E34</f>
        <v>-132707.95999999996</v>
      </c>
      <c r="L34" s="20">
        <f>I34-F34</f>
        <v>-49721.81</v>
      </c>
      <c r="M34" s="20">
        <f>J34-G34</f>
        <v>-182429.77000000002</v>
      </c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9.5" customHeight="1" x14ac:dyDescent="0.25">
      <c r="A35" s="18"/>
      <c r="B35" s="18"/>
      <c r="C35" s="18"/>
      <c r="D35" s="18"/>
      <c r="E35" s="21"/>
      <c r="F35" s="21"/>
      <c r="G35" s="22"/>
      <c r="H35" s="22"/>
      <c r="I35" s="22"/>
      <c r="J35" s="22"/>
      <c r="K35" s="22"/>
      <c r="L35" s="22"/>
      <c r="M35" s="22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43.5" customHeight="1" x14ac:dyDescent="0.25">
      <c r="A36" s="90" t="s">
        <v>40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33" customHeight="1" x14ac:dyDescent="0.25">
      <c r="A37" s="23" t="s">
        <v>20</v>
      </c>
      <c r="B37" s="73" t="s">
        <v>41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4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0.25" customHeight="1" x14ac:dyDescent="0.25">
      <c r="A38" s="23">
        <v>1</v>
      </c>
      <c r="B38" s="73">
        <v>2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4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39.75" customHeight="1" x14ac:dyDescent="0.25">
      <c r="A39" s="24"/>
      <c r="B39" s="57" t="s">
        <v>42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3.5" customHeight="1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</row>
    <row r="41" spans="1:26" ht="19.5" customHeight="1" x14ac:dyDescent="0.25">
      <c r="A41" s="92" t="s">
        <v>43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</row>
    <row r="42" spans="1:26" x14ac:dyDescent="0.25">
      <c r="A42" s="11"/>
      <c r="M42" s="14" t="s">
        <v>30</v>
      </c>
    </row>
    <row r="43" spans="1:26" ht="31.5" customHeight="1" x14ac:dyDescent="0.25">
      <c r="A43" s="76" t="s">
        <v>44</v>
      </c>
      <c r="B43" s="76" t="s">
        <v>45</v>
      </c>
      <c r="C43" s="76"/>
      <c r="D43" s="76"/>
      <c r="E43" s="76" t="s">
        <v>32</v>
      </c>
      <c r="F43" s="76"/>
      <c r="G43" s="76"/>
      <c r="H43" s="76" t="s">
        <v>33</v>
      </c>
      <c r="I43" s="76"/>
      <c r="J43" s="76"/>
      <c r="K43" s="76" t="s">
        <v>34</v>
      </c>
      <c r="L43" s="76"/>
      <c r="M43" s="76"/>
    </row>
    <row r="44" spans="1:26" ht="33.75" customHeight="1" x14ac:dyDescent="0.25">
      <c r="A44" s="76"/>
      <c r="B44" s="76"/>
      <c r="C44" s="76"/>
      <c r="D44" s="76"/>
      <c r="E44" s="12" t="s">
        <v>35</v>
      </c>
      <c r="F44" s="12" t="s">
        <v>36</v>
      </c>
      <c r="G44" s="12" t="s">
        <v>37</v>
      </c>
      <c r="H44" s="12" t="s">
        <v>35</v>
      </c>
      <c r="I44" s="12" t="s">
        <v>36</v>
      </c>
      <c r="J44" s="12" t="s">
        <v>37</v>
      </c>
      <c r="K44" s="12" t="s">
        <v>35</v>
      </c>
      <c r="L44" s="12" t="s">
        <v>36</v>
      </c>
      <c r="M44" s="12" t="s">
        <v>37</v>
      </c>
    </row>
    <row r="45" spans="1:26" x14ac:dyDescent="0.25">
      <c r="A45" s="12">
        <v>1</v>
      </c>
      <c r="B45" s="76">
        <v>2</v>
      </c>
      <c r="C45" s="76"/>
      <c r="D45" s="76"/>
      <c r="E45" s="12">
        <v>3</v>
      </c>
      <c r="F45" s="12">
        <v>4</v>
      </c>
      <c r="G45" s="12">
        <v>5</v>
      </c>
      <c r="H45" s="12">
        <v>6</v>
      </c>
      <c r="I45" s="12">
        <v>7</v>
      </c>
      <c r="J45" s="12">
        <v>8</v>
      </c>
      <c r="K45" s="12">
        <v>9</v>
      </c>
      <c r="L45" s="12">
        <v>10</v>
      </c>
      <c r="M45" s="12">
        <v>11</v>
      </c>
    </row>
    <row r="46" spans="1:26" ht="75" customHeight="1" x14ac:dyDescent="0.25">
      <c r="A46" s="12"/>
      <c r="B46" s="62" t="s">
        <v>46</v>
      </c>
      <c r="C46" s="77"/>
      <c r="D46" s="78"/>
      <c r="E46" s="12">
        <f>E33</f>
        <v>2531546</v>
      </c>
      <c r="F46" s="12">
        <f>F33</f>
        <v>222012</v>
      </c>
      <c r="G46" s="12">
        <f>E46+F46</f>
        <v>2753558</v>
      </c>
      <c r="H46" s="12">
        <f>H33</f>
        <v>2398838.04</v>
      </c>
      <c r="I46" s="12">
        <f>I33</f>
        <v>172290.19</v>
      </c>
      <c r="J46" s="12">
        <f>H46+I46</f>
        <v>2571128.23</v>
      </c>
      <c r="K46" s="12">
        <f>H46-E46</f>
        <v>-132707.95999999996</v>
      </c>
      <c r="L46" s="12">
        <f>I46-F46</f>
        <v>-49721.81</v>
      </c>
      <c r="M46" s="12">
        <f>J46-G46</f>
        <v>-182429.77000000002</v>
      </c>
    </row>
    <row r="47" spans="1:26" ht="30" customHeight="1" x14ac:dyDescent="0.25">
      <c r="A47" s="12"/>
      <c r="B47" s="87" t="s">
        <v>38</v>
      </c>
      <c r="C47" s="88"/>
      <c r="D47" s="89"/>
      <c r="E47" s="12">
        <f>E46</f>
        <v>2531546</v>
      </c>
      <c r="F47" s="12">
        <f t="shared" ref="F47:M47" si="1">F46</f>
        <v>222012</v>
      </c>
      <c r="G47" s="12">
        <f t="shared" si="1"/>
        <v>2753558</v>
      </c>
      <c r="H47" s="12">
        <f t="shared" si="1"/>
        <v>2398838.04</v>
      </c>
      <c r="I47" s="12">
        <f t="shared" si="1"/>
        <v>172290.19</v>
      </c>
      <c r="J47" s="12">
        <f t="shared" si="1"/>
        <v>2571128.23</v>
      </c>
      <c r="K47" s="12">
        <f t="shared" si="1"/>
        <v>-132707.95999999996</v>
      </c>
      <c r="L47" s="12">
        <f t="shared" si="1"/>
        <v>-49721.81</v>
      </c>
      <c r="M47" s="12">
        <f t="shared" si="1"/>
        <v>-182429.77000000002</v>
      </c>
    </row>
    <row r="48" spans="1:26" x14ac:dyDescent="0.25">
      <c r="A48" s="11"/>
    </row>
    <row r="49" spans="1:26" x14ac:dyDescent="0.25">
      <c r="A49" s="13" t="s">
        <v>47</v>
      </c>
    </row>
    <row r="50" spans="1:26" s="17" customFormat="1" ht="15.75" customHeight="1" x14ac:dyDescent="0.25">
      <c r="A50" s="25" t="s">
        <v>48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11"/>
    </row>
    <row r="52" spans="1:26" ht="71.25" customHeight="1" x14ac:dyDescent="0.25">
      <c r="A52" s="76" t="s">
        <v>44</v>
      </c>
      <c r="B52" s="76" t="s">
        <v>49</v>
      </c>
      <c r="C52" s="76" t="s">
        <v>50</v>
      </c>
      <c r="D52" s="76" t="s">
        <v>51</v>
      </c>
      <c r="E52" s="76" t="s">
        <v>32</v>
      </c>
      <c r="F52" s="76"/>
      <c r="G52" s="76"/>
      <c r="H52" s="76" t="s">
        <v>52</v>
      </c>
      <c r="I52" s="76"/>
      <c r="J52" s="76"/>
      <c r="K52" s="76" t="s">
        <v>34</v>
      </c>
      <c r="L52" s="76"/>
      <c r="M52" s="76"/>
    </row>
    <row r="53" spans="1:26" ht="30.75" customHeight="1" x14ac:dyDescent="0.25">
      <c r="A53" s="76"/>
      <c r="B53" s="76"/>
      <c r="C53" s="76"/>
      <c r="D53" s="76"/>
      <c r="E53" s="12" t="s">
        <v>35</v>
      </c>
      <c r="F53" s="12" t="s">
        <v>36</v>
      </c>
      <c r="G53" s="12" t="s">
        <v>37</v>
      </c>
      <c r="H53" s="12" t="s">
        <v>35</v>
      </c>
      <c r="I53" s="12" t="s">
        <v>36</v>
      </c>
      <c r="J53" s="12" t="s">
        <v>37</v>
      </c>
      <c r="K53" s="12" t="s">
        <v>35</v>
      </c>
      <c r="L53" s="12" t="s">
        <v>36</v>
      </c>
      <c r="M53" s="12" t="s">
        <v>37</v>
      </c>
    </row>
    <row r="54" spans="1:26" x14ac:dyDescent="0.25">
      <c r="A54" s="12">
        <v>1</v>
      </c>
      <c r="B54" s="12">
        <v>2</v>
      </c>
      <c r="C54" s="12">
        <v>3</v>
      </c>
      <c r="D54" s="12">
        <v>4</v>
      </c>
      <c r="E54" s="12">
        <v>5</v>
      </c>
      <c r="F54" s="12">
        <v>6</v>
      </c>
      <c r="G54" s="12">
        <v>7</v>
      </c>
      <c r="H54" s="12">
        <v>8</v>
      </c>
      <c r="I54" s="12">
        <v>9</v>
      </c>
      <c r="J54" s="12">
        <v>10</v>
      </c>
      <c r="K54" s="12">
        <v>11</v>
      </c>
      <c r="L54" s="12">
        <v>12</v>
      </c>
      <c r="M54" s="12">
        <v>13</v>
      </c>
    </row>
    <row r="55" spans="1:26" ht="21" customHeight="1" x14ac:dyDescent="0.25">
      <c r="A55" s="26">
        <v>1</v>
      </c>
      <c r="B55" s="27" t="s">
        <v>53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26" ht="31.5" x14ac:dyDescent="0.25">
      <c r="A56" s="12"/>
      <c r="B56" s="28" t="s">
        <v>54</v>
      </c>
      <c r="C56" s="12" t="s">
        <v>55</v>
      </c>
      <c r="D56" s="12" t="s">
        <v>56</v>
      </c>
      <c r="E56" s="12">
        <v>2</v>
      </c>
      <c r="F56" s="12">
        <v>2</v>
      </c>
      <c r="G56" s="12">
        <v>2</v>
      </c>
      <c r="H56" s="12">
        <v>2</v>
      </c>
      <c r="I56" s="12">
        <v>2</v>
      </c>
      <c r="J56" s="12">
        <v>2</v>
      </c>
      <c r="K56" s="12"/>
      <c r="L56" s="12"/>
      <c r="M56" s="12"/>
    </row>
    <row r="57" spans="1:26" ht="45" customHeight="1" x14ac:dyDescent="0.25">
      <c r="A57" s="12"/>
      <c r="B57" s="28" t="s">
        <v>57</v>
      </c>
      <c r="C57" s="12" t="s">
        <v>55</v>
      </c>
      <c r="D57" s="12" t="s">
        <v>58</v>
      </c>
      <c r="E57" s="12">
        <f>E58+E59+E60+E61</f>
        <v>12.5</v>
      </c>
      <c r="F57" s="12"/>
      <c r="G57" s="12">
        <f>E57+F57</f>
        <v>12.5</v>
      </c>
      <c r="H57" s="12">
        <f>H58+H59+H60+H61</f>
        <v>12.5</v>
      </c>
      <c r="I57" s="12"/>
      <c r="J57" s="12">
        <f>H57+I57</f>
        <v>12.5</v>
      </c>
      <c r="K57" s="12"/>
      <c r="L57" s="12"/>
      <c r="M57" s="12"/>
    </row>
    <row r="58" spans="1:26" ht="33.75" customHeight="1" x14ac:dyDescent="0.25">
      <c r="A58" s="12"/>
      <c r="B58" s="28" t="s">
        <v>59</v>
      </c>
      <c r="C58" s="12" t="s">
        <v>55</v>
      </c>
      <c r="D58" s="12" t="s">
        <v>58</v>
      </c>
      <c r="E58" s="12">
        <v>3</v>
      </c>
      <c r="F58" s="12"/>
      <c r="G58" s="12">
        <f>E58+F58</f>
        <v>3</v>
      </c>
      <c r="H58" s="12">
        <v>3</v>
      </c>
      <c r="I58" s="12"/>
      <c r="J58" s="12">
        <f>H58+I58</f>
        <v>3</v>
      </c>
      <c r="K58" s="12"/>
      <c r="L58" s="12"/>
      <c r="M58" s="12"/>
    </row>
    <row r="59" spans="1:26" ht="31.5" customHeight="1" x14ac:dyDescent="0.25">
      <c r="A59" s="12"/>
      <c r="B59" s="28" t="s">
        <v>60</v>
      </c>
      <c r="C59" s="12" t="s">
        <v>55</v>
      </c>
      <c r="D59" s="12" t="s">
        <v>58</v>
      </c>
      <c r="E59" s="12">
        <v>5.75</v>
      </c>
      <c r="F59" s="12"/>
      <c r="G59" s="12">
        <f>E59+F59</f>
        <v>5.75</v>
      </c>
      <c r="H59" s="12">
        <v>5.75</v>
      </c>
      <c r="I59" s="12"/>
      <c r="J59" s="12">
        <f>H59+I59</f>
        <v>5.75</v>
      </c>
      <c r="K59" s="12"/>
      <c r="L59" s="12"/>
      <c r="M59" s="12"/>
    </row>
    <row r="60" spans="1:26" ht="33" customHeight="1" x14ac:dyDescent="0.25">
      <c r="A60" s="12"/>
      <c r="B60" s="28" t="s">
        <v>61</v>
      </c>
      <c r="C60" s="12" t="s">
        <v>55</v>
      </c>
      <c r="D60" s="12" t="s">
        <v>58</v>
      </c>
      <c r="E60" s="12">
        <v>2.75</v>
      </c>
      <c r="F60" s="12"/>
      <c r="G60" s="12">
        <f>E60+F60</f>
        <v>2.75</v>
      </c>
      <c r="H60" s="12">
        <v>2.75</v>
      </c>
      <c r="I60" s="12"/>
      <c r="J60" s="12">
        <f>H60+I60</f>
        <v>2.75</v>
      </c>
      <c r="K60" s="12"/>
      <c r="L60" s="12"/>
      <c r="M60" s="12"/>
    </row>
    <row r="61" spans="1:26" ht="63.75" customHeight="1" x14ac:dyDescent="0.25">
      <c r="A61" s="12"/>
      <c r="B61" s="28" t="s">
        <v>62</v>
      </c>
      <c r="C61" s="12" t="s">
        <v>55</v>
      </c>
      <c r="D61" s="12" t="s">
        <v>58</v>
      </c>
      <c r="E61" s="12">
        <v>1</v>
      </c>
      <c r="F61" s="12"/>
      <c r="G61" s="12">
        <f>E61+F61</f>
        <v>1</v>
      </c>
      <c r="H61" s="12">
        <v>1</v>
      </c>
      <c r="I61" s="12"/>
      <c r="J61" s="12">
        <f>H61+I61</f>
        <v>1</v>
      </c>
      <c r="K61" s="12"/>
      <c r="L61" s="12"/>
      <c r="M61" s="12"/>
    </row>
    <row r="62" spans="1:26" ht="38.25" customHeight="1" x14ac:dyDescent="0.25">
      <c r="A62" s="12"/>
      <c r="B62" s="29" t="s">
        <v>63</v>
      </c>
      <c r="C62" s="19" t="s">
        <v>64</v>
      </c>
      <c r="D62" s="19" t="s">
        <v>56</v>
      </c>
      <c r="E62" s="12">
        <v>838.2</v>
      </c>
      <c r="F62" s="12">
        <v>838.2</v>
      </c>
      <c r="G62" s="12">
        <v>838.2</v>
      </c>
      <c r="H62" s="12">
        <v>838.2</v>
      </c>
      <c r="I62" s="12">
        <v>838.2</v>
      </c>
      <c r="J62" s="12">
        <v>838.2</v>
      </c>
      <c r="K62" s="12"/>
      <c r="L62" s="12"/>
      <c r="M62" s="12"/>
    </row>
    <row r="63" spans="1:26" ht="92.25" customHeight="1" x14ac:dyDescent="0.25">
      <c r="A63" s="12"/>
      <c r="B63" s="29" t="s">
        <v>65</v>
      </c>
      <c r="C63" s="19" t="s">
        <v>66</v>
      </c>
      <c r="D63" s="19" t="s">
        <v>67</v>
      </c>
      <c r="E63" s="12">
        <f>E47</f>
        <v>2531546</v>
      </c>
      <c r="F63" s="12"/>
      <c r="G63" s="12">
        <f>E63</f>
        <v>2531546</v>
      </c>
      <c r="H63" s="12">
        <f>H47</f>
        <v>2398838.04</v>
      </c>
      <c r="I63" s="12"/>
      <c r="J63" s="12">
        <f>H63</f>
        <v>2398838.04</v>
      </c>
      <c r="K63" s="12">
        <f>H63-E63</f>
        <v>-132707.95999999996</v>
      </c>
      <c r="L63" s="12"/>
      <c r="M63" s="12">
        <f>K63</f>
        <v>-132707.95999999996</v>
      </c>
    </row>
    <row r="64" spans="1:26" ht="81.75" customHeight="1" x14ac:dyDescent="0.25">
      <c r="A64" s="12"/>
      <c r="B64" s="29" t="s">
        <v>68</v>
      </c>
      <c r="C64" s="19" t="s">
        <v>66</v>
      </c>
      <c r="D64" s="19" t="s">
        <v>69</v>
      </c>
      <c r="E64" s="12"/>
      <c r="F64" s="12">
        <v>20832</v>
      </c>
      <c r="G64" s="12">
        <f>F64</f>
        <v>20832</v>
      </c>
      <c r="H64" s="12"/>
      <c r="I64" s="12">
        <v>20832</v>
      </c>
      <c r="J64" s="12">
        <f>I64</f>
        <v>20832</v>
      </c>
      <c r="K64" s="12"/>
      <c r="L64" s="12">
        <f>I64-F64</f>
        <v>0</v>
      </c>
      <c r="M64" s="12">
        <f>J64-G64</f>
        <v>0</v>
      </c>
    </row>
    <row r="65" spans="1:13" ht="22.5" customHeight="1" x14ac:dyDescent="0.25">
      <c r="A65" s="26">
        <v>2</v>
      </c>
      <c r="B65" s="26" t="s">
        <v>70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1:13" ht="63" x14ac:dyDescent="0.25">
      <c r="A66" s="12"/>
      <c r="B66" s="29" t="s">
        <v>71</v>
      </c>
      <c r="C66" s="19" t="s">
        <v>55</v>
      </c>
      <c r="D66" s="19" t="s">
        <v>72</v>
      </c>
      <c r="E66" s="30">
        <v>48</v>
      </c>
      <c r="F66" s="30"/>
      <c r="G66" s="12">
        <v>48</v>
      </c>
      <c r="H66" s="12">
        <v>31</v>
      </c>
      <c r="I66" s="12"/>
      <c r="J66" s="12">
        <v>31</v>
      </c>
      <c r="K66" s="12">
        <f>H66-E66</f>
        <v>-17</v>
      </c>
      <c r="L66" s="12">
        <f t="shared" ref="L66:M68" si="2">I66-F66</f>
        <v>0</v>
      </c>
      <c r="M66" s="12">
        <f t="shared" si="2"/>
        <v>-17</v>
      </c>
    </row>
    <row r="67" spans="1:13" ht="63" x14ac:dyDescent="0.25">
      <c r="A67" s="12"/>
      <c r="B67" s="29" t="s">
        <v>73</v>
      </c>
      <c r="C67" s="19" t="s">
        <v>55</v>
      </c>
      <c r="D67" s="19" t="s">
        <v>72</v>
      </c>
      <c r="E67" s="19">
        <v>87</v>
      </c>
      <c r="F67" s="19">
        <v>42</v>
      </c>
      <c r="G67" s="12">
        <v>129</v>
      </c>
      <c r="H67" s="12">
        <v>64</v>
      </c>
      <c r="I67" s="12">
        <v>46</v>
      </c>
      <c r="J67" s="12">
        <v>110</v>
      </c>
      <c r="K67" s="12">
        <f>H67-E67</f>
        <v>-23</v>
      </c>
      <c r="L67" s="12">
        <f t="shared" si="2"/>
        <v>4</v>
      </c>
      <c r="M67" s="12">
        <f t="shared" si="2"/>
        <v>-19</v>
      </c>
    </row>
    <row r="68" spans="1:13" ht="31.5" x14ac:dyDescent="0.25">
      <c r="A68" s="12"/>
      <c r="B68" s="31" t="s">
        <v>74</v>
      </c>
      <c r="C68" s="19" t="s">
        <v>55</v>
      </c>
      <c r="D68" s="19" t="s">
        <v>72</v>
      </c>
      <c r="E68" s="30">
        <v>11233</v>
      </c>
      <c r="F68" s="30">
        <v>11233</v>
      </c>
      <c r="G68" s="30">
        <v>11233</v>
      </c>
      <c r="H68" s="30">
        <v>11233</v>
      </c>
      <c r="I68" s="30">
        <v>11233</v>
      </c>
      <c r="J68" s="30">
        <v>11233</v>
      </c>
      <c r="K68" s="12">
        <f>H68-E68</f>
        <v>0</v>
      </c>
      <c r="L68" s="12">
        <f t="shared" si="2"/>
        <v>0</v>
      </c>
      <c r="M68" s="12">
        <f t="shared" si="2"/>
        <v>0</v>
      </c>
    </row>
    <row r="69" spans="1:13" ht="51.75" customHeight="1" x14ac:dyDescent="0.25">
      <c r="A69" s="12"/>
      <c r="B69" s="31" t="s">
        <v>75</v>
      </c>
      <c r="C69" s="19" t="s">
        <v>76</v>
      </c>
      <c r="D69" s="19" t="s">
        <v>72</v>
      </c>
      <c r="E69" s="30">
        <v>15000</v>
      </c>
      <c r="F69" s="30">
        <v>1470</v>
      </c>
      <c r="G69" s="12">
        <v>16470</v>
      </c>
      <c r="H69" s="19">
        <v>10397</v>
      </c>
      <c r="I69" s="19">
        <v>1510</v>
      </c>
      <c r="J69" s="12">
        <v>11907</v>
      </c>
      <c r="K69" s="12">
        <f>H69-E69</f>
        <v>-4603</v>
      </c>
      <c r="L69" s="12">
        <f>I69-F69</f>
        <v>40</v>
      </c>
      <c r="M69" s="12">
        <f>J69-G69</f>
        <v>-4563</v>
      </c>
    </row>
    <row r="70" spans="1:13" ht="47.25" x14ac:dyDescent="0.25">
      <c r="A70" s="12"/>
      <c r="B70" s="31" t="s">
        <v>77</v>
      </c>
      <c r="C70" s="19" t="s">
        <v>76</v>
      </c>
      <c r="D70" s="19" t="s">
        <v>72</v>
      </c>
      <c r="E70" s="30"/>
      <c r="F70" s="30">
        <v>1470</v>
      </c>
      <c r="G70" s="12">
        <v>1470</v>
      </c>
      <c r="H70" s="19"/>
      <c r="I70" s="19">
        <v>1510</v>
      </c>
      <c r="J70" s="12">
        <v>1510</v>
      </c>
      <c r="K70" s="12"/>
      <c r="L70" s="12">
        <f>I70-F70</f>
        <v>40</v>
      </c>
      <c r="M70" s="12">
        <f>J70-G70</f>
        <v>40</v>
      </c>
    </row>
    <row r="71" spans="1:13" ht="31.5" x14ac:dyDescent="0.25">
      <c r="A71" s="12"/>
      <c r="B71" s="31" t="s">
        <v>78</v>
      </c>
      <c r="C71" s="19" t="s">
        <v>76</v>
      </c>
      <c r="D71" s="19" t="s">
        <v>72</v>
      </c>
      <c r="E71" s="30">
        <v>15000</v>
      </c>
      <c r="F71" s="30"/>
      <c r="G71" s="12">
        <v>15000</v>
      </c>
      <c r="H71" s="19">
        <v>10397</v>
      </c>
      <c r="I71" s="19"/>
      <c r="J71" s="12">
        <v>10397</v>
      </c>
      <c r="K71" s="12">
        <f>H71-E71</f>
        <v>-4603</v>
      </c>
      <c r="L71" s="12"/>
      <c r="M71" s="12">
        <f>J71-G71</f>
        <v>-4603</v>
      </c>
    </row>
    <row r="72" spans="1:13" ht="47.25" x14ac:dyDescent="0.25">
      <c r="A72" s="12"/>
      <c r="B72" s="31" t="s">
        <v>79</v>
      </c>
      <c r="C72" s="19" t="s">
        <v>66</v>
      </c>
      <c r="D72" s="19" t="s">
        <v>67</v>
      </c>
      <c r="E72" s="30"/>
      <c r="F72" s="12">
        <v>101600</v>
      </c>
      <c r="G72" s="12">
        <f>E72+F72</f>
        <v>101600</v>
      </c>
      <c r="H72" s="12"/>
      <c r="I72" s="12">
        <v>98935.2</v>
      </c>
      <c r="J72" s="12">
        <f>H72+I72</f>
        <v>98935.2</v>
      </c>
      <c r="K72" s="12"/>
      <c r="L72" s="12">
        <f>I72-F72</f>
        <v>-2664.8000000000029</v>
      </c>
      <c r="M72" s="12">
        <f>J72-G72</f>
        <v>-2664.8000000000029</v>
      </c>
    </row>
    <row r="73" spans="1:13" ht="47.25" x14ac:dyDescent="0.25">
      <c r="A73" s="12"/>
      <c r="B73" s="31" t="s">
        <v>80</v>
      </c>
      <c r="C73" s="19" t="s">
        <v>66</v>
      </c>
      <c r="D73" s="19" t="s">
        <v>56</v>
      </c>
      <c r="E73" s="12"/>
      <c r="F73" s="30">
        <v>34736</v>
      </c>
      <c r="G73" s="12">
        <f>E73+F73</f>
        <v>34736</v>
      </c>
      <c r="H73" s="12"/>
      <c r="I73" s="19">
        <f>34730</f>
        <v>34730</v>
      </c>
      <c r="J73" s="12">
        <f>H73+I73</f>
        <v>34730</v>
      </c>
      <c r="K73" s="12"/>
      <c r="L73" s="12">
        <f>I73-F73</f>
        <v>-6</v>
      </c>
      <c r="M73" s="12">
        <f>L73</f>
        <v>-6</v>
      </c>
    </row>
    <row r="74" spans="1:13" ht="47.25" x14ac:dyDescent="0.25">
      <c r="A74" s="12"/>
      <c r="B74" s="31" t="s">
        <v>81</v>
      </c>
      <c r="C74" s="19" t="s">
        <v>82</v>
      </c>
      <c r="D74" s="19" t="s">
        <v>56</v>
      </c>
      <c r="E74" s="12"/>
      <c r="F74" s="12">
        <f>F70</f>
        <v>1470</v>
      </c>
      <c r="G74" s="12">
        <f>E74+F74</f>
        <v>1470</v>
      </c>
      <c r="H74" s="12"/>
      <c r="I74" s="12">
        <f>I70</f>
        <v>1510</v>
      </c>
      <c r="J74" s="12">
        <f>H74+I74</f>
        <v>1510</v>
      </c>
      <c r="K74" s="12"/>
      <c r="L74" s="12">
        <f>I74-F74</f>
        <v>40</v>
      </c>
      <c r="M74" s="12">
        <f>L74</f>
        <v>40</v>
      </c>
    </row>
    <row r="75" spans="1:13" ht="196.5" customHeight="1" x14ac:dyDescent="0.25">
      <c r="A75" s="12"/>
      <c r="B75" s="29" t="s">
        <v>83</v>
      </c>
      <c r="C75" s="19" t="s">
        <v>55</v>
      </c>
      <c r="D75" s="19" t="s">
        <v>69</v>
      </c>
      <c r="E75" s="12">
        <v>1</v>
      </c>
      <c r="F75" s="12">
        <v>1</v>
      </c>
      <c r="G75" s="12">
        <v>1</v>
      </c>
      <c r="H75" s="12">
        <v>1</v>
      </c>
      <c r="I75" s="12">
        <v>1</v>
      </c>
      <c r="J75" s="12">
        <v>1</v>
      </c>
      <c r="K75" s="12">
        <f>H75-E75</f>
        <v>0</v>
      </c>
      <c r="L75" s="12">
        <f>I75-F75</f>
        <v>0</v>
      </c>
      <c r="M75" s="12">
        <f>J75-G75</f>
        <v>0</v>
      </c>
    </row>
    <row r="76" spans="1:13" ht="64.5" customHeight="1" x14ac:dyDescent="0.25">
      <c r="A76" s="12"/>
      <c r="B76" s="32" t="s">
        <v>84</v>
      </c>
      <c r="C76" s="19" t="s">
        <v>55</v>
      </c>
      <c r="D76" s="19" t="s">
        <v>69</v>
      </c>
      <c r="E76" s="12"/>
      <c r="F76" s="12">
        <f>1</f>
        <v>1</v>
      </c>
      <c r="G76" s="12">
        <f>F76</f>
        <v>1</v>
      </c>
      <c r="H76" s="12"/>
      <c r="I76" s="12">
        <f>1</f>
        <v>1</v>
      </c>
      <c r="J76" s="12">
        <f>I76</f>
        <v>1</v>
      </c>
      <c r="K76" s="12">
        <f>H76-E76</f>
        <v>0</v>
      </c>
      <c r="L76" s="12">
        <f>I76-F76</f>
        <v>0</v>
      </c>
      <c r="M76" s="12">
        <f>J76-G76</f>
        <v>0</v>
      </c>
    </row>
    <row r="77" spans="1:13" ht="33.75" customHeight="1" x14ac:dyDescent="0.25">
      <c r="A77" s="26">
        <v>3</v>
      </c>
      <c r="B77" s="26" t="s">
        <v>85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ht="65.25" customHeight="1" x14ac:dyDescent="0.25">
      <c r="A78" s="12"/>
      <c r="B78" s="33" t="s">
        <v>86</v>
      </c>
      <c r="C78" s="12" t="s">
        <v>66</v>
      </c>
      <c r="D78" s="12" t="s">
        <v>87</v>
      </c>
      <c r="E78" s="12"/>
      <c r="F78" s="34">
        <f>F73/F74</f>
        <v>23.629931972789116</v>
      </c>
      <c r="G78" s="34">
        <f>F78</f>
        <v>23.629931972789116</v>
      </c>
      <c r="H78" s="34"/>
      <c r="I78" s="34">
        <f>I73/I74</f>
        <v>23</v>
      </c>
      <c r="J78" s="34">
        <f>I78</f>
        <v>23</v>
      </c>
      <c r="K78" s="34"/>
      <c r="L78" s="34">
        <f>I78-F78</f>
        <v>-0.62993197278911595</v>
      </c>
      <c r="M78" s="34">
        <f>L78</f>
        <v>-0.62993197278911595</v>
      </c>
    </row>
    <row r="79" spans="1:13" ht="243.75" customHeight="1" x14ac:dyDescent="0.25">
      <c r="A79" s="35"/>
      <c r="B79" s="29" t="s">
        <v>88</v>
      </c>
      <c r="C79" s="19" t="s">
        <v>66</v>
      </c>
      <c r="D79" s="19" t="s">
        <v>87</v>
      </c>
      <c r="E79" s="36">
        <f>50420</f>
        <v>50420</v>
      </c>
      <c r="F79" s="36">
        <v>99580</v>
      </c>
      <c r="G79" s="36">
        <f>E79+F79</f>
        <v>150000</v>
      </c>
      <c r="H79" s="36">
        <v>48620</v>
      </c>
      <c r="I79" s="36">
        <v>99580</v>
      </c>
      <c r="J79" s="36">
        <f>H79+I79</f>
        <v>148200</v>
      </c>
      <c r="K79" s="12">
        <f>H79-E79</f>
        <v>-1800</v>
      </c>
      <c r="L79" s="12">
        <f>I79-F79</f>
        <v>0</v>
      </c>
      <c r="M79" s="12">
        <f>J79-G79</f>
        <v>-1800</v>
      </c>
    </row>
    <row r="80" spans="1:13" ht="129" customHeight="1" x14ac:dyDescent="0.25">
      <c r="A80" s="35"/>
      <c r="B80" s="32" t="s">
        <v>89</v>
      </c>
      <c r="C80" s="19" t="s">
        <v>66</v>
      </c>
      <c r="D80" s="19" t="s">
        <v>87</v>
      </c>
      <c r="E80" s="12"/>
      <c r="F80" s="34">
        <v>20832</v>
      </c>
      <c r="G80" s="34">
        <f>F80</f>
        <v>20832</v>
      </c>
      <c r="H80" s="34"/>
      <c r="I80" s="34">
        <v>20832</v>
      </c>
      <c r="J80" s="34">
        <f>I80</f>
        <v>20832</v>
      </c>
      <c r="K80" s="12">
        <f>H80-E80</f>
        <v>0</v>
      </c>
      <c r="L80" s="12">
        <f>I80-F80</f>
        <v>0</v>
      </c>
      <c r="M80" s="12">
        <f>J80-G80</f>
        <v>0</v>
      </c>
    </row>
    <row r="81" spans="1:26" ht="24" customHeight="1" x14ac:dyDescent="0.25">
      <c r="A81" s="26">
        <v>4</v>
      </c>
      <c r="B81" s="26" t="s">
        <v>90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P81" s="37"/>
      <c r="Q81" s="37"/>
      <c r="R81" s="37"/>
    </row>
    <row r="82" spans="1:26" ht="157.5" customHeight="1" x14ac:dyDescent="0.25">
      <c r="A82" s="26"/>
      <c r="B82" s="31" t="s">
        <v>91</v>
      </c>
      <c r="C82" s="19" t="s">
        <v>92</v>
      </c>
      <c r="D82" s="19" t="s">
        <v>87</v>
      </c>
      <c r="E82" s="38">
        <v>102.4</v>
      </c>
      <c r="F82" s="38">
        <v>100.1</v>
      </c>
      <c r="G82" s="38">
        <v>102.2</v>
      </c>
      <c r="H82" s="39">
        <v>71</v>
      </c>
      <c r="I82" s="39">
        <v>104.6</v>
      </c>
      <c r="J82" s="39">
        <v>74</v>
      </c>
      <c r="K82" s="39">
        <f t="shared" ref="K82:M83" si="3">H82-E82</f>
        <v>-31.400000000000006</v>
      </c>
      <c r="L82" s="39">
        <f t="shared" si="3"/>
        <v>4.5</v>
      </c>
      <c r="M82" s="39">
        <f t="shared" si="3"/>
        <v>-28.200000000000003</v>
      </c>
      <c r="P82" s="37"/>
      <c r="Q82" s="37"/>
      <c r="R82" s="37"/>
    </row>
    <row r="83" spans="1:26" ht="178.5" customHeight="1" x14ac:dyDescent="0.25">
      <c r="A83" s="26"/>
      <c r="B83" s="31" t="s">
        <v>93</v>
      </c>
      <c r="C83" s="19" t="s">
        <v>92</v>
      </c>
      <c r="D83" s="19" t="s">
        <v>87</v>
      </c>
      <c r="E83" s="38">
        <v>102.4</v>
      </c>
      <c r="F83" s="38">
        <v>105</v>
      </c>
      <c r="G83" s="38">
        <v>103.2</v>
      </c>
      <c r="H83" s="39">
        <v>75.3</v>
      </c>
      <c r="I83" s="39">
        <v>115</v>
      </c>
      <c r="J83" s="39">
        <v>88</v>
      </c>
      <c r="K83" s="39">
        <f t="shared" si="3"/>
        <v>-27.100000000000009</v>
      </c>
      <c r="L83" s="39">
        <f t="shared" si="3"/>
        <v>10</v>
      </c>
      <c r="M83" s="39">
        <f t="shared" si="3"/>
        <v>-15.200000000000003</v>
      </c>
      <c r="P83" s="37"/>
      <c r="Q83" s="37"/>
      <c r="R83" s="37"/>
    </row>
    <row r="84" spans="1:26" ht="15.75" customHeight="1" x14ac:dyDescent="0.25">
      <c r="A84" s="62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8"/>
    </row>
    <row r="85" spans="1:26" s="41" customFormat="1" ht="18.75" customHeight="1" x14ac:dyDescent="0.25">
      <c r="A85" s="60" t="s">
        <v>94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s="41" customFormat="1" ht="18.75" customHeight="1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s="41" customFormat="1" ht="18.75" customHeight="1" x14ac:dyDescent="0.25">
      <c r="A87" s="79" t="s">
        <v>44</v>
      </c>
      <c r="B87" s="81" t="s">
        <v>49</v>
      </c>
      <c r="C87" s="82"/>
      <c r="D87" s="79" t="s">
        <v>50</v>
      </c>
      <c r="E87" s="81" t="s">
        <v>95</v>
      </c>
      <c r="F87" s="85"/>
      <c r="G87" s="85"/>
      <c r="H87" s="85"/>
      <c r="I87" s="85"/>
      <c r="J87" s="85"/>
      <c r="K87" s="85"/>
      <c r="L87" s="85"/>
      <c r="M87" s="82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s="41" customFormat="1" ht="18.75" customHeight="1" x14ac:dyDescent="0.25">
      <c r="A88" s="80"/>
      <c r="B88" s="83"/>
      <c r="C88" s="84"/>
      <c r="D88" s="80"/>
      <c r="E88" s="83"/>
      <c r="F88" s="86"/>
      <c r="G88" s="86"/>
      <c r="H88" s="86"/>
      <c r="I88" s="86"/>
      <c r="J88" s="86"/>
      <c r="K88" s="86"/>
      <c r="L88" s="86"/>
      <c r="M88" s="84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s="41" customFormat="1" ht="18.75" customHeight="1" x14ac:dyDescent="0.25">
      <c r="A89" s="23">
        <v>1</v>
      </c>
      <c r="B89" s="73">
        <v>2</v>
      </c>
      <c r="C89" s="74"/>
      <c r="D89" s="23">
        <v>3</v>
      </c>
      <c r="E89" s="73">
        <v>4</v>
      </c>
      <c r="F89" s="75"/>
      <c r="G89" s="75"/>
      <c r="H89" s="75"/>
      <c r="I89" s="75"/>
      <c r="J89" s="75"/>
      <c r="K89" s="75"/>
      <c r="L89" s="75"/>
      <c r="M89" s="74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s="45" customFormat="1" ht="18.75" customHeight="1" x14ac:dyDescent="0.25">
      <c r="A90" s="43">
        <v>1</v>
      </c>
      <c r="B90" s="70" t="s">
        <v>53</v>
      </c>
      <c r="C90" s="71"/>
      <c r="D90" s="43"/>
      <c r="E90" s="70"/>
      <c r="F90" s="72"/>
      <c r="G90" s="72"/>
      <c r="H90" s="72"/>
      <c r="I90" s="72"/>
      <c r="J90" s="72"/>
      <c r="K90" s="72"/>
      <c r="L90" s="72"/>
      <c r="M90" s="71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s="41" customFormat="1" ht="51" customHeight="1" x14ac:dyDescent="0.25">
      <c r="A91" s="23"/>
      <c r="B91" s="57" t="s">
        <v>65</v>
      </c>
      <c r="C91" s="58"/>
      <c r="D91" s="23"/>
      <c r="E91" s="57" t="s">
        <v>42</v>
      </c>
      <c r="F91" s="59"/>
      <c r="G91" s="59"/>
      <c r="H91" s="59"/>
      <c r="I91" s="59"/>
      <c r="J91" s="59"/>
      <c r="K91" s="59"/>
      <c r="L91" s="59"/>
      <c r="M91" s="58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s="45" customFormat="1" ht="18.75" customHeight="1" x14ac:dyDescent="0.25">
      <c r="A92" s="43">
        <v>2</v>
      </c>
      <c r="B92" s="70" t="s">
        <v>70</v>
      </c>
      <c r="C92" s="71"/>
      <c r="D92" s="43"/>
      <c r="E92" s="70"/>
      <c r="F92" s="72"/>
      <c r="G92" s="72"/>
      <c r="H92" s="72"/>
      <c r="I92" s="72"/>
      <c r="J92" s="72"/>
      <c r="K92" s="72"/>
      <c r="L92" s="72"/>
      <c r="M92" s="71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s="41" customFormat="1" ht="32.25" customHeight="1" x14ac:dyDescent="0.25">
      <c r="A93" s="23"/>
      <c r="B93" s="57" t="str">
        <f>B66</f>
        <v>Кількість проведених виставок у музеях</v>
      </c>
      <c r="C93" s="58"/>
      <c r="D93" s="23" t="str">
        <f>C66</f>
        <v>од.</v>
      </c>
      <c r="E93" s="57" t="s">
        <v>96</v>
      </c>
      <c r="F93" s="59"/>
      <c r="G93" s="59"/>
      <c r="H93" s="59"/>
      <c r="I93" s="59"/>
      <c r="J93" s="59"/>
      <c r="K93" s="59"/>
      <c r="L93" s="59"/>
      <c r="M93" s="58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s="41" customFormat="1" ht="33.75" customHeight="1" x14ac:dyDescent="0.25">
      <c r="A94" s="23"/>
      <c r="B94" s="57" t="str">
        <f>B67</f>
        <v>Кількість проведених екскурсій у музеях</v>
      </c>
      <c r="C94" s="58"/>
      <c r="D94" s="23" t="str">
        <f>C67</f>
        <v>од.</v>
      </c>
      <c r="E94" s="57" t="s">
        <v>96</v>
      </c>
      <c r="F94" s="59"/>
      <c r="G94" s="59"/>
      <c r="H94" s="59"/>
      <c r="I94" s="59"/>
      <c r="J94" s="59"/>
      <c r="K94" s="59"/>
      <c r="L94" s="59"/>
      <c r="M94" s="58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s="41" customFormat="1" ht="33.75" customHeight="1" x14ac:dyDescent="0.25">
      <c r="A95" s="23"/>
      <c r="B95" s="57" t="str">
        <f>B69</f>
        <v>Кількість відвідувачів музеїв</v>
      </c>
      <c r="C95" s="58"/>
      <c r="D95" s="46" t="s">
        <v>76</v>
      </c>
      <c r="E95" s="57" t="s">
        <v>96</v>
      </c>
      <c r="F95" s="59"/>
      <c r="G95" s="59"/>
      <c r="H95" s="59"/>
      <c r="I95" s="59"/>
      <c r="J95" s="59"/>
      <c r="K95" s="59"/>
      <c r="L95" s="59"/>
      <c r="M95" s="58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s="41" customFormat="1" ht="35.25" customHeight="1" x14ac:dyDescent="0.25">
      <c r="A96" s="23"/>
      <c r="B96" s="57" t="str">
        <f>B72</f>
        <v>Плановий обсяг доходів музеїв</v>
      </c>
      <c r="C96" s="58"/>
      <c r="D96" s="46" t="s">
        <v>97</v>
      </c>
      <c r="E96" s="57" t="s">
        <v>96</v>
      </c>
      <c r="F96" s="59"/>
      <c r="G96" s="59"/>
      <c r="H96" s="59"/>
      <c r="I96" s="59"/>
      <c r="J96" s="59"/>
      <c r="K96" s="59"/>
      <c r="L96" s="59"/>
      <c r="M96" s="58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s="45" customFormat="1" ht="18.75" customHeight="1" x14ac:dyDescent="0.25">
      <c r="A97" s="43">
        <v>3</v>
      </c>
      <c r="B97" s="70" t="s">
        <v>85</v>
      </c>
      <c r="C97" s="71"/>
      <c r="D97" s="43"/>
      <c r="E97" s="70"/>
      <c r="F97" s="72"/>
      <c r="G97" s="72"/>
      <c r="H97" s="72"/>
      <c r="I97" s="72"/>
      <c r="J97" s="72"/>
      <c r="K97" s="72"/>
      <c r="L97" s="72"/>
      <c r="M97" s="71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s="41" customFormat="1" ht="127.5" customHeight="1" x14ac:dyDescent="0.25">
      <c r="A98" s="23"/>
      <c r="B98" s="57" t="str">
        <f>B79</f>
        <v>Середні витрати на реалізацію громадських проектів-переможців відповідно до Програми бюджетування за участі громадськості міста Хмельницького на 2020-2023 роки</v>
      </c>
      <c r="C98" s="58"/>
      <c r="D98" s="23" t="str">
        <f>C79</f>
        <v>грн.</v>
      </c>
      <c r="E98" s="69" t="s">
        <v>98</v>
      </c>
      <c r="F98" s="59"/>
      <c r="G98" s="59"/>
      <c r="H98" s="59"/>
      <c r="I98" s="59"/>
      <c r="J98" s="59"/>
      <c r="K98" s="59"/>
      <c r="L98" s="59"/>
      <c r="M98" s="58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s="45" customFormat="1" ht="18.75" customHeight="1" x14ac:dyDescent="0.25">
      <c r="A99" s="43">
        <v>4</v>
      </c>
      <c r="B99" s="70" t="s">
        <v>90</v>
      </c>
      <c r="C99" s="71"/>
      <c r="D99" s="43"/>
      <c r="E99" s="70"/>
      <c r="F99" s="72"/>
      <c r="G99" s="72"/>
      <c r="H99" s="72"/>
      <c r="I99" s="72"/>
      <c r="J99" s="72"/>
      <c r="K99" s="72"/>
      <c r="L99" s="72"/>
      <c r="M99" s="71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s="41" customFormat="1" ht="92.25" customHeight="1" x14ac:dyDescent="0.25">
      <c r="A100" s="23"/>
      <c r="B100" s="57" t="str">
        <f>B82</f>
        <v>Динаміка збільшення відвідувачів у плановому періоді відповідно до фактичного показника попереднього періоду</v>
      </c>
      <c r="C100" s="58"/>
      <c r="D100" s="23" t="str">
        <f>C82</f>
        <v>%</v>
      </c>
      <c r="E100" s="57" t="s">
        <v>96</v>
      </c>
      <c r="F100" s="59"/>
      <c r="G100" s="59"/>
      <c r="H100" s="59"/>
      <c r="I100" s="59"/>
      <c r="J100" s="59"/>
      <c r="K100" s="59"/>
      <c r="L100" s="59"/>
      <c r="M100" s="58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s="41" customFormat="1" ht="92.25" customHeight="1" x14ac:dyDescent="0.25">
      <c r="A101" s="23"/>
      <c r="B101" s="57" t="str">
        <f>B83</f>
        <v>Динаміка збільшення проведених екскурсій у плановому періоді відповідно до фактичного показника попереднього періоду</v>
      </c>
      <c r="C101" s="58"/>
      <c r="D101" s="23" t="str">
        <f>C83</f>
        <v>%</v>
      </c>
      <c r="E101" s="57" t="s">
        <v>96</v>
      </c>
      <c r="F101" s="59"/>
      <c r="G101" s="59"/>
      <c r="H101" s="59"/>
      <c r="I101" s="59"/>
      <c r="J101" s="59"/>
      <c r="K101" s="59"/>
      <c r="L101" s="59"/>
      <c r="M101" s="58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s="41" customFormat="1" ht="18.75" customHeight="1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s="41" customFormat="1" ht="18.75" customHeight="1" x14ac:dyDescent="0.25">
      <c r="A103" s="60" t="s">
        <v>99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s="41" customFormat="1" ht="18.75" customHeight="1" x14ac:dyDescent="0.25">
      <c r="A104" s="62" t="s">
        <v>100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8" customHeight="1" x14ac:dyDescent="0.25">
      <c r="A105" s="13" t="s">
        <v>101</v>
      </c>
      <c r="B105" s="13"/>
      <c r="C105" s="13"/>
      <c r="D105" s="13"/>
    </row>
    <row r="106" spans="1:26" ht="22.5" customHeight="1" x14ac:dyDescent="0.25">
      <c r="A106" s="65" t="s">
        <v>102</v>
      </c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7"/>
    </row>
    <row r="107" spans="1:26" ht="54" customHeight="1" x14ac:dyDescent="0.25">
      <c r="A107" s="68" t="s">
        <v>103</v>
      </c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</row>
    <row r="108" spans="1:26" x14ac:dyDescent="0.25">
      <c r="A108" s="50" t="s">
        <v>104</v>
      </c>
      <c r="B108" s="50"/>
      <c r="C108" s="50"/>
      <c r="D108" s="50"/>
      <c r="E108" s="50"/>
    </row>
    <row r="109" spans="1:26" ht="25.5" customHeight="1" x14ac:dyDescent="0.25">
      <c r="A109" s="50"/>
      <c r="B109" s="50"/>
      <c r="C109" s="50"/>
      <c r="D109" s="50"/>
      <c r="E109" s="50"/>
      <c r="G109" s="51"/>
      <c r="H109" s="51"/>
      <c r="J109" s="52" t="s">
        <v>105</v>
      </c>
      <c r="K109" s="52"/>
      <c r="L109" s="52"/>
      <c r="M109" s="52"/>
    </row>
    <row r="110" spans="1:26" s="49" customFormat="1" ht="9.75" customHeight="1" x14ac:dyDescent="0.25">
      <c r="A110" s="47"/>
      <c r="B110" s="48"/>
      <c r="C110" s="48"/>
      <c r="D110" s="48"/>
      <c r="E110" s="48"/>
      <c r="J110" s="53"/>
      <c r="K110" s="53"/>
      <c r="L110" s="53"/>
      <c r="M110" s="53"/>
    </row>
    <row r="111" spans="1:26" s="49" customFormat="1" ht="33.75" customHeight="1" x14ac:dyDescent="0.25">
      <c r="A111" s="54" t="s">
        <v>106</v>
      </c>
      <c r="B111" s="54"/>
      <c r="C111" s="54"/>
      <c r="D111" s="54"/>
      <c r="E111" s="54"/>
      <c r="G111" s="55"/>
      <c r="H111" s="55"/>
      <c r="J111" s="56" t="s">
        <v>107</v>
      </c>
      <c r="K111" s="56"/>
      <c r="L111" s="56"/>
      <c r="M111" s="56"/>
    </row>
    <row r="112" spans="1:26" s="49" customFormat="1" ht="15.75" customHeight="1" x14ac:dyDescent="0.25">
      <c r="A112" s="54"/>
      <c r="B112" s="54"/>
      <c r="C112" s="54"/>
      <c r="D112" s="54"/>
      <c r="E112" s="54"/>
      <c r="J112" s="53"/>
      <c r="K112" s="53"/>
      <c r="L112" s="53"/>
      <c r="M112" s="53"/>
    </row>
    <row r="113" spans="1:1" s="49" customFormat="1" x14ac:dyDescent="0.25">
      <c r="A113" s="1"/>
    </row>
    <row r="114" spans="1:1" s="49" customFormat="1" x14ac:dyDescent="0.25">
      <c r="A114" s="1"/>
    </row>
    <row r="115" spans="1:1" s="49" customFormat="1" x14ac:dyDescent="0.25">
      <c r="A115" s="1"/>
    </row>
    <row r="116" spans="1:1" s="49" customFormat="1" x14ac:dyDescent="0.25"/>
  </sheetData>
  <mergeCells count="105">
    <mergeCell ref="J1:M4"/>
    <mergeCell ref="A5:M5"/>
    <mergeCell ref="A6:M6"/>
    <mergeCell ref="B8:C8"/>
    <mergeCell ref="E8:K8"/>
    <mergeCell ref="L8:M8"/>
    <mergeCell ref="B11:C11"/>
    <mergeCell ref="E11:K11"/>
    <mergeCell ref="L11:M11"/>
    <mergeCell ref="B12:C12"/>
    <mergeCell ref="D12:E12"/>
    <mergeCell ref="G12:K12"/>
    <mergeCell ref="L12:M12"/>
    <mergeCell ref="B9:C9"/>
    <mergeCell ref="E9:K9"/>
    <mergeCell ref="L9:M9"/>
    <mergeCell ref="B10:C10"/>
    <mergeCell ref="E10:K10"/>
    <mergeCell ref="L10:M10"/>
    <mergeCell ref="A30:A31"/>
    <mergeCell ref="B30:D31"/>
    <mergeCell ref="E30:G30"/>
    <mergeCell ref="H30:J30"/>
    <mergeCell ref="K30:M30"/>
    <mergeCell ref="B13:C13"/>
    <mergeCell ref="D13:E13"/>
    <mergeCell ref="G13:K13"/>
    <mergeCell ref="L13:M13"/>
    <mergeCell ref="A14:M14"/>
    <mergeCell ref="B16:M16"/>
    <mergeCell ref="R30:T30"/>
    <mergeCell ref="U30:W30"/>
    <mergeCell ref="X30:Z30"/>
    <mergeCell ref="B32:D32"/>
    <mergeCell ref="B33:D33"/>
    <mergeCell ref="B34:D34"/>
    <mergeCell ref="B17:M17"/>
    <mergeCell ref="B20:M20"/>
    <mergeCell ref="B24:M24"/>
    <mergeCell ref="B25:M25"/>
    <mergeCell ref="H43:J43"/>
    <mergeCell ref="K43:M43"/>
    <mergeCell ref="B45:D45"/>
    <mergeCell ref="A36:M36"/>
    <mergeCell ref="B37:M37"/>
    <mergeCell ref="B38:M38"/>
    <mergeCell ref="B39:M39"/>
    <mergeCell ref="A40:M40"/>
    <mergeCell ref="A41:M41"/>
    <mergeCell ref="B46:D46"/>
    <mergeCell ref="B47:D47"/>
    <mergeCell ref="A52:A53"/>
    <mergeCell ref="B52:B53"/>
    <mergeCell ref="C52:C53"/>
    <mergeCell ref="D52:D53"/>
    <mergeCell ref="A43:A44"/>
    <mergeCell ref="B43:D44"/>
    <mergeCell ref="E43:G43"/>
    <mergeCell ref="E52:G52"/>
    <mergeCell ref="H52:J52"/>
    <mergeCell ref="K52:M52"/>
    <mergeCell ref="A84:M84"/>
    <mergeCell ref="A85:M85"/>
    <mergeCell ref="A87:A88"/>
    <mergeCell ref="B87:C88"/>
    <mergeCell ref="D87:D88"/>
    <mergeCell ref="E87:M88"/>
    <mergeCell ref="B92:C92"/>
    <mergeCell ref="E92:M92"/>
    <mergeCell ref="B93:C93"/>
    <mergeCell ref="E93:M93"/>
    <mergeCell ref="B94:C94"/>
    <mergeCell ref="E94:M94"/>
    <mergeCell ref="B89:C89"/>
    <mergeCell ref="E89:M89"/>
    <mergeCell ref="B90:C90"/>
    <mergeCell ref="E90:M90"/>
    <mergeCell ref="B91:C91"/>
    <mergeCell ref="E91:M91"/>
    <mergeCell ref="B98:C98"/>
    <mergeCell ref="E98:M98"/>
    <mergeCell ref="B99:C99"/>
    <mergeCell ref="E99:M99"/>
    <mergeCell ref="B100:C100"/>
    <mergeCell ref="E100:M100"/>
    <mergeCell ref="B95:C95"/>
    <mergeCell ref="E95:M95"/>
    <mergeCell ref="B96:C96"/>
    <mergeCell ref="E96:M96"/>
    <mergeCell ref="B97:C97"/>
    <mergeCell ref="E97:M97"/>
    <mergeCell ref="A108:E109"/>
    <mergeCell ref="G109:H109"/>
    <mergeCell ref="J109:M109"/>
    <mergeCell ref="J110:M110"/>
    <mergeCell ref="A111:E112"/>
    <mergeCell ref="G111:H111"/>
    <mergeCell ref="J111:M111"/>
    <mergeCell ref="J112:M112"/>
    <mergeCell ref="B101:C101"/>
    <mergeCell ref="E101:M101"/>
    <mergeCell ref="A103:M103"/>
    <mergeCell ref="A104:M104"/>
    <mergeCell ref="A106:M106"/>
    <mergeCell ref="A107:M107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1014040</vt:lpstr>
      <vt:lpstr>'1014040'!Область_друку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2024-03-04T12:51:34Z</dcterms:created>
  <dcterms:modified xsi:type="dcterms:W3CDTF">2024-03-04T12:56:20Z</dcterms:modified>
</cp:coreProperties>
</file>