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ютий\1902\Звіти культура\"/>
    </mc:Choice>
  </mc:AlternateContent>
  <bookViews>
    <workbookView xWindow="0" yWindow="0" windowWidth="24000" windowHeight="9780"/>
  </bookViews>
  <sheets>
    <sheet name="204" sheetId="1" r:id="rId1"/>
  </sheets>
  <definedNames>
    <definedName name="_xlnm.Print_Area" localSheetId="0">'204'!$A$1:$M$89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E31" i="1"/>
  <c r="F31" i="1"/>
  <c r="G31" i="1"/>
  <c r="I31" i="1"/>
  <c r="G32" i="1"/>
  <c r="H32" i="1"/>
  <c r="H31" i="1" s="1"/>
  <c r="I32" i="1"/>
  <c r="J32" i="1"/>
  <c r="J31" i="1" s="1"/>
  <c r="J42" i="1" s="1"/>
  <c r="J40" i="1" s="1"/>
  <c r="L32" i="1"/>
  <c r="L31" i="1" s="1"/>
  <c r="L42" i="1" s="1"/>
  <c r="L40" i="1" s="1"/>
  <c r="E40" i="1"/>
  <c r="I40" i="1"/>
  <c r="G41" i="1"/>
  <c r="J41" i="1"/>
  <c r="M41" i="1" s="1"/>
  <c r="K41" i="1"/>
  <c r="L41" i="1"/>
  <c r="E42" i="1"/>
  <c r="F42" i="1"/>
  <c r="F40" i="1" s="1"/>
  <c r="G42" i="1"/>
  <c r="G40" i="1" s="1"/>
  <c r="I42" i="1"/>
  <c r="E50" i="1"/>
  <c r="F50" i="1"/>
  <c r="H50" i="1"/>
  <c r="I50" i="1"/>
  <c r="G51" i="1"/>
  <c r="G50" i="1" s="1"/>
  <c r="J51" i="1"/>
  <c r="J50" i="1" s="1"/>
  <c r="G52" i="1"/>
  <c r="J52" i="1"/>
  <c r="G53" i="1"/>
  <c r="J53" i="1"/>
  <c r="G54" i="1"/>
  <c r="J54" i="1"/>
  <c r="K54" i="1"/>
  <c r="M54" i="1"/>
  <c r="G55" i="1"/>
  <c r="J55" i="1"/>
  <c r="K55" i="1"/>
  <c r="M55" i="1"/>
  <c r="H56" i="1"/>
  <c r="J56" i="1"/>
  <c r="G57" i="1"/>
  <c r="J57" i="1"/>
  <c r="E58" i="1"/>
  <c r="E56" i="1" s="1"/>
  <c r="G56" i="1" s="1"/>
  <c r="G58" i="1"/>
  <c r="J58" i="1"/>
  <c r="G59" i="1"/>
  <c r="J59" i="1"/>
  <c r="G60" i="1"/>
  <c r="J60" i="1"/>
  <c r="E61" i="1"/>
  <c r="G61" i="1" s="1"/>
  <c r="G65" i="1"/>
  <c r="J65" i="1"/>
  <c r="K65" i="1"/>
  <c r="L65" i="1"/>
  <c r="M65" i="1"/>
  <c r="G66" i="1"/>
  <c r="J66" i="1"/>
  <c r="M66" i="1" s="1"/>
  <c r="K66" i="1"/>
  <c r="L66" i="1"/>
  <c r="F67" i="1"/>
  <c r="G67" i="1" s="1"/>
  <c r="I67" i="1"/>
  <c r="J67" i="1" s="1"/>
  <c r="K67" i="1"/>
  <c r="G68" i="1"/>
  <c r="J68" i="1"/>
  <c r="K68" i="1"/>
  <c r="M68" i="1"/>
  <c r="G69" i="1"/>
  <c r="J69" i="1"/>
  <c r="L69" i="1"/>
  <c r="M69" i="1"/>
  <c r="G73" i="1"/>
  <c r="J73" i="1"/>
  <c r="M73" i="1"/>
  <c r="F74" i="1"/>
  <c r="G74" i="1" s="1"/>
  <c r="I74" i="1"/>
  <c r="J74" i="1" s="1"/>
  <c r="K74" i="1"/>
  <c r="G78" i="1"/>
  <c r="J78" i="1"/>
  <c r="K78" i="1"/>
  <c r="M78" i="1"/>
  <c r="M74" i="1" l="1"/>
  <c r="M67" i="1"/>
  <c r="H40" i="1"/>
  <c r="H42" i="1"/>
  <c r="H61" i="1"/>
  <c r="L74" i="1"/>
  <c r="L67" i="1"/>
  <c r="M32" i="1"/>
  <c r="M31" i="1" s="1"/>
  <c r="M42" i="1" s="1"/>
  <c r="M40" i="1" s="1"/>
  <c r="K32" i="1"/>
  <c r="K31" i="1" s="1"/>
  <c r="K42" i="1" s="1"/>
  <c r="K40" i="1" s="1"/>
  <c r="J61" i="1" l="1"/>
  <c r="K61" i="1"/>
  <c r="M61" i="1" s="1"/>
</calcChain>
</file>

<file path=xl/sharedStrings.xml><?xml version="1.0" encoding="utf-8"?>
<sst xmlns="http://schemas.openxmlformats.org/spreadsheetml/2006/main" count="169" uniqueCount="98">
  <si>
    <t>(ініціали/ініціал, прізвище)</t>
  </si>
  <si>
    <t>Олена ТИМЦЯСЬ</t>
  </si>
  <si>
    <t>Керівник самостійного структурного підрозділу з фінансово-економічних питань - головного розпорядника бюджетних коштів</t>
  </si>
  <si>
    <t>Артем РОМАСЮКОВ</t>
  </si>
  <si>
    <t>Керівник установи - головного розпорядника бюджетних коштів</t>
  </si>
  <si>
    <t>* Зазначаються всі напрями використання бюджетних коштів, затверджені у паспорті бюджетної програми.</t>
  </si>
  <si>
    <t>Видатки у звітному році здійснені відповідно до затверджених напрямів використання бюджетних коштів.</t>
  </si>
  <si>
    <t>10. Узагальнений висновок про виконання бюджетної програми.</t>
  </si>
  <si>
    <t xml:space="preserve">Аналіз стану виконання результативних показників                                                                                                                                                                          Аналіз відхилень свідчить про те, що загальна сума видатків на забезпечення діяльності будинків культури не перевищує запланованої, а на зменшення показників по деяким позиціям вплинув карантин </t>
  </si>
  <si>
    <t>Динамика кількості відвідувачів  зменшилась порівняно з попереднім роком у звязку з карантином.</t>
  </si>
  <si>
    <t>розрахунок</t>
  </si>
  <si>
    <t>%</t>
  </si>
  <si>
    <t>Динаміка збільшення відвідувачів у плановому періоді по відношенню до фактичного показника попереднього періоду</t>
  </si>
  <si>
    <t>якості</t>
  </si>
  <si>
    <t>За рахунок зменшення кількості відвідувачів із-за карантину</t>
  </si>
  <si>
    <t>Пояснення щодо причин розбіжностей між фактичними та затвердженими результативними показниками</t>
  </si>
  <si>
    <t>грн.</t>
  </si>
  <si>
    <t>Середні витрати  на реалізацію громадських проектів-переможців  відповідно до Програми бюджетування за участі громадськості міста Хмельницького на 2020-2022 роки</t>
  </si>
  <si>
    <t>Середні витрати на одного відвідувача</t>
  </si>
  <si>
    <t>ефективності</t>
  </si>
  <si>
    <t>Зменшення кількісті відвідувачів та проведених заходів  у звязку із карантином</t>
  </si>
  <si>
    <t xml:space="preserve">Пояснення щодо причин розбіжностей між фактичними та затвердженими результативними показниками 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</si>
  <si>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</si>
  <si>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</si>
  <si>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Хмельницького на 2020-2022 роки</t>
  </si>
  <si>
    <t>статистичні дані</t>
  </si>
  <si>
    <t>осіб</t>
  </si>
  <si>
    <t>Кількість учасників клубних формувань</t>
  </si>
  <si>
    <t>кошторис</t>
  </si>
  <si>
    <t>Плановий обсяг доходів</t>
  </si>
  <si>
    <t>Кількість  заходів, які проводять клубні заклади</t>
  </si>
  <si>
    <t>Кількість відвідувачів</t>
  </si>
  <si>
    <t>продукту</t>
  </si>
  <si>
    <t xml:space="preserve">Відхилення по загальному фонду пояснюється економією коштів по КЕКВ 2120 за рахунок  зниженої відсоткової ставки єдиного соціального внеску по працюючим інвалідам, а також за рахунок різниці між плановими та фактичними тарифами  енергоносіїв </t>
  </si>
  <si>
    <t>Видатки загального фонду на забезпечення діяльності палаців,будинків культури,клубів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</si>
  <si>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</si>
  <si>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</si>
  <si>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</si>
  <si>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</si>
  <si>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</si>
  <si>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 xml:space="preserve">Кількість ставок всього, в т.ч. </t>
  </si>
  <si>
    <t>мережа</t>
  </si>
  <si>
    <t>у т. ч. колективи художньої творчості ( в т. 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</si>
  <si>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</si>
  <si>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</si>
  <si>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</si>
  <si>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</si>
  <si>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у т.ч.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</si>
  <si>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</si>
  <si>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</si>
  <si>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</si>
  <si>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</si>
  <si>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</si>
  <si>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</si>
  <si>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</si>
  <si>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</si>
  <si>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</si>
  <si>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</si>
  <si>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</si>
  <si>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</si>
  <si>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Усього</t>
  </si>
  <si>
    <t>Програма бюджетування за участі громадськості міста Хмельницького на 2020-2022 роки</t>
  </si>
  <si>
    <t>Програма розвитку міста Хмельницького у сфері культури на період до 2020 року " 50 кроків, що змінять місто"</t>
  </si>
  <si>
    <t>Касові видатки (надані кредити з бюджету)</t>
  </si>
  <si>
    <t>Найменування місцевої/ регіональної програми</t>
  </si>
  <si>
    <t>гривень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</si>
  <si>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</si>
  <si>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 xml:space="preserve"> Залишок коштів по загальному фонду утворився за рахунок зниженої відсоткової ставки єдиного соціального внеску по працюючим інвалідам і за рахунок різниці між плановими та фактичними тарифами  енергоносіїв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</si>
  <si>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</si>
  <si>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 xml:space="preserve"> 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</si>
  <si>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коштів*</t>
  </si>
  <si>
    <t>N
з/п</t>
  </si>
  <si>
    <t>7. Видатки (надані кредити з бюджету) та напрями використання бюджетних коштів за бюджетною програмою</t>
  </si>
  <si>
    <t>Забезпечення організації культурного дозвілля населення і зміцнення культурних традицій</t>
  </si>
  <si>
    <t>Завдання</t>
  </si>
  <si>
    <t>6. Завдання бюджетної програми</t>
  </si>
  <si>
    <t>Надання послуг з організації культурного дозвілля населення</t>
  </si>
  <si>
    <t>5. Мета бюджетної програми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</si>
  <si>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</si>
  <si>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</si>
  <si>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</si>
  <si>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</si>
  <si>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</si>
  <si>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</si>
  <si>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</si>
  <si>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</si>
  <si>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</si>
  <si>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>3.</t>
  </si>
  <si>
    <t>(код за ЄДРПОУ)</t>
  </si>
  <si>
    <t>(найменування відповідального виконавця)</t>
  </si>
  <si>
    <t>Управління культури і туризму</t>
  </si>
  <si>
    <t>2.</t>
  </si>
  <si>
    <t>(найменування головного розпорядника коштів місцевого бюджету)</t>
  </si>
  <si>
    <t>02231293</t>
  </si>
  <si>
    <t>1.</t>
  </si>
  <si>
    <t>про виконання паспорта бюджетної програми місцевого бюджету на 01.01.2021 року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</si>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</sst>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top"/>
    </xf>
    <xf numFmtId="0" fontId="5" fillId="2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6" fillId="0" borderId="0" xfId="0" applyFont="1"/>
    <xf numFmtId="164" fontId="5" fillId="0" borderId="6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2" fontId="5" fillId="0" borderId="6" xfId="0" applyNumberFormat="1" applyFont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/>
    <xf numFmtId="0" fontId="9" fillId="0" borderId="2" xfId="0" applyFont="1" applyBorder="1" applyAlignment="1"/>
    <xf numFmtId="0" fontId="10" fillId="2" borderId="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wrapText="1"/>
    </xf>
    <xf numFmtId="0" fontId="10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wrapText="1"/>
    </xf>
    <xf numFmtId="49" fontId="4" fillId="2" borderId="0" xfId="0" applyNumberFormat="1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0" fontId="0" fillId="0" borderId="0" xfId="0" applyAlignment="1"/>
    <xf numFmtId="0" fontId="4" fillId="2" borderId="0" xfId="0" applyFont="1" applyFill="1" applyBorder="1" applyAlignment="1">
      <alignment horizont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49" fontId="4" fillId="2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92"/>
  <sheetViews>
    <sheetView tabSelected="1" zoomScaleNormal="100" workbookViewId="0">
      <selection activeCell="J73" sqref="J73"/>
    </sheetView>
  </sheetViews>
  <sheetFormatPr defaultRowHeight="15.75" x14ac:dyDescent="0.25"/>
  <cols>
    <col min="1" max="1" width="4.42578125" style="1" customWidth="1"/>
    <col min="2" max="2" width="14.140625" style="1" customWidth="1"/>
    <col min="3" max="3" width="10.42578125" style="1" customWidth="1"/>
    <col min="4" max="4" width="10.140625" style="1" customWidth="1"/>
    <col min="5" max="13" width="12.140625" style="1" customWidth="1"/>
    <col min="14" max="17" width="9.140625" style="1"/>
    <col min="18" max="18" width="12.28515625" style="1" customWidth="1"/>
    <col min="19" max="19" width="10.7109375" style="1" bestFit="1" customWidth="1"/>
    <col min="20" max="16384" width="9.140625" style="1"/>
  </cols>
  <sheetData>
    <row r="1" spans="1:13" ht="15.75" customHeight="1" x14ac:dyDescent="0.25">
      <c r="J1" s="93" t="s">
        <v>97</v>
      </c>
      <c r="K1" s="93"/>
      <c r="L1" s="93"/>
      <c r="M1" s="93"/>
    </row>
    <row r="2" spans="1:13" x14ac:dyDescent="0.25">
      <c r="J2" s="93"/>
      <c r="K2" s="93"/>
      <c r="L2" s="93"/>
      <c r="M2" s="93"/>
    </row>
    <row r="3" spans="1:13" x14ac:dyDescent="0.25">
      <c r="J3" s="93"/>
      <c r="K3" s="93"/>
      <c r="L3" s="93"/>
      <c r="M3" s="93"/>
    </row>
    <row r="4" spans="1:13" x14ac:dyDescent="0.25">
      <c r="J4" s="93"/>
      <c r="K4" s="93"/>
      <c r="L4" s="93"/>
      <c r="M4" s="93"/>
    </row>
    <row r="5" spans="1:13" x14ac:dyDescent="0.25">
      <c r="A5" s="92" t="s">
        <v>96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3" x14ac:dyDescent="0.25">
      <c r="A6" s="92" t="s">
        <v>95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</row>
    <row r="7" spans="1:13" x14ac:dyDescent="0.25">
      <c r="A7" s="88"/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3" ht="15.75" customHeight="1" x14ac:dyDescent="0.25">
      <c r="A8" s="76" t="s">
        <v>94</v>
      </c>
      <c r="B8" s="74">
        <v>1000000</v>
      </c>
      <c r="C8" s="89"/>
      <c r="D8" s="88"/>
      <c r="E8" s="87" t="s">
        <v>90</v>
      </c>
      <c r="F8" s="86"/>
      <c r="G8" s="86"/>
      <c r="H8" s="86"/>
      <c r="I8" s="85"/>
      <c r="J8" s="85"/>
      <c r="K8" s="85"/>
      <c r="L8" s="91" t="s">
        <v>93</v>
      </c>
      <c r="M8" s="90"/>
    </row>
    <row r="9" spans="1:13" s="77" customFormat="1" ht="33" customHeight="1" x14ac:dyDescent="0.2">
      <c r="A9" s="81"/>
      <c r="B9" s="61" t="s">
        <v>84</v>
      </c>
      <c r="C9" s="82"/>
      <c r="D9" s="81"/>
      <c r="E9" s="61" t="s">
        <v>92</v>
      </c>
      <c r="F9" s="80"/>
      <c r="G9" s="80"/>
      <c r="H9" s="80"/>
      <c r="I9" s="62"/>
      <c r="J9" s="62"/>
      <c r="K9" s="62"/>
      <c r="L9" s="79" t="s">
        <v>88</v>
      </c>
      <c r="M9" s="78"/>
    </row>
    <row r="10" spans="1:13" ht="15.75" customHeight="1" x14ac:dyDescent="0.25">
      <c r="A10" s="76" t="s">
        <v>91</v>
      </c>
      <c r="B10" s="74">
        <v>1000000</v>
      </c>
      <c r="C10" s="89"/>
      <c r="D10" s="88"/>
      <c r="E10" s="87" t="s">
        <v>90</v>
      </c>
      <c r="F10" s="86"/>
      <c r="G10" s="86"/>
      <c r="H10" s="86"/>
      <c r="I10" s="85"/>
      <c r="J10" s="85"/>
      <c r="K10" s="85"/>
      <c r="L10" s="84" t="str">
        <f>L8</f>
        <v>02231293</v>
      </c>
      <c r="M10" s="83"/>
    </row>
    <row r="11" spans="1:13" s="77" customFormat="1" ht="36" customHeight="1" x14ac:dyDescent="0.2">
      <c r="A11" s="81"/>
      <c r="B11" s="61" t="s">
        <v>84</v>
      </c>
      <c r="C11" s="82"/>
      <c r="D11" s="81"/>
      <c r="E11" s="61" t="s">
        <v>89</v>
      </c>
      <c r="F11" s="80"/>
      <c r="G11" s="80"/>
      <c r="H11" s="80"/>
      <c r="I11" s="62"/>
      <c r="J11" s="62"/>
      <c r="K11" s="62"/>
      <c r="L11" s="79" t="s">
        <v>88</v>
      </c>
      <c r="M11" s="78"/>
    </row>
    <row r="12" spans="1:13" s="66" customFormat="1" ht="38.25" customHeight="1" x14ac:dyDescent="0.25">
      <c r="A12" s="76" t="s">
        <v>87</v>
      </c>
      <c r="B12" s="74">
        <v>1014060</v>
      </c>
      <c r="C12" s="75"/>
      <c r="D12" s="74">
        <v>4060</v>
      </c>
      <c r="E12" s="73"/>
      <c r="F12" s="72" t="s">
        <v>86</v>
      </c>
      <c r="G12" s="71" t="s">
        <v>85</v>
      </c>
      <c r="H12" s="70"/>
      <c r="I12" s="69"/>
      <c r="J12" s="69"/>
      <c r="K12" s="69"/>
      <c r="L12" s="68">
        <v>22201100000</v>
      </c>
      <c r="M12" s="67"/>
    </row>
    <row r="13" spans="1:13" s="59" customFormat="1" ht="71.25" customHeight="1" x14ac:dyDescent="0.25">
      <c r="A13" s="65"/>
      <c r="B13" s="61" t="s">
        <v>84</v>
      </c>
      <c r="C13" s="62"/>
      <c r="D13" s="61" t="s">
        <v>83</v>
      </c>
      <c r="E13" s="64"/>
      <c r="F13" s="63" t="s">
        <v>82</v>
      </c>
      <c r="G13" s="61" t="s">
        <v>81</v>
      </c>
      <c r="H13" s="61"/>
      <c r="I13" s="62"/>
      <c r="J13" s="62"/>
      <c r="K13" s="62"/>
      <c r="L13" s="61" t="s">
        <v>80</v>
      </c>
      <c r="M13" s="60"/>
    </row>
    <row r="14" spans="1:13" ht="19.5" customHeight="1" x14ac:dyDescent="0.25">
      <c r="A14" s="58" t="s">
        <v>79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x14ac:dyDescent="0.25">
      <c r="A15" s="13"/>
    </row>
    <row r="16" spans="1:13" ht="31.5" x14ac:dyDescent="0.25">
      <c r="A16" s="24" t="s">
        <v>71</v>
      </c>
      <c r="B16" s="35" t="s">
        <v>78</v>
      </c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</row>
    <row r="17" spans="1:26" ht="38.25" customHeight="1" x14ac:dyDescent="0.25">
      <c r="A17" s="24"/>
      <c r="B17" s="54" t="s">
        <v>73</v>
      </c>
      <c r="C17" s="53"/>
      <c r="D17" s="53"/>
      <c r="E17" s="53"/>
      <c r="F17" s="53"/>
      <c r="G17" s="53"/>
      <c r="H17" s="52"/>
      <c r="I17" s="52"/>
      <c r="J17" s="52"/>
      <c r="K17" s="52"/>
      <c r="L17" s="52"/>
      <c r="M17" s="51"/>
    </row>
    <row r="18" spans="1:26" x14ac:dyDescent="0.25">
      <c r="A18" s="13"/>
    </row>
    <row r="19" spans="1:26" x14ac:dyDescent="0.25">
      <c r="A19" s="12" t="s">
        <v>77</v>
      </c>
    </row>
    <row r="20" spans="1:26" ht="35.25" customHeight="1" x14ac:dyDescent="0.25">
      <c r="A20" s="12"/>
      <c r="B20" s="57" t="s">
        <v>76</v>
      </c>
      <c r="C20" s="56"/>
      <c r="D20" s="56"/>
      <c r="E20" s="56"/>
      <c r="F20" s="56"/>
      <c r="G20" s="56"/>
      <c r="H20" s="55"/>
      <c r="I20" s="55"/>
      <c r="J20" s="55"/>
      <c r="K20" s="55"/>
      <c r="L20" s="55"/>
      <c r="M20" s="55"/>
    </row>
    <row r="21" spans="1:26" x14ac:dyDescent="0.25">
      <c r="A21" s="12" t="s">
        <v>75</v>
      </c>
    </row>
    <row r="22" spans="1:26" x14ac:dyDescent="0.25">
      <c r="A22" s="13"/>
    </row>
    <row r="23" spans="1:26" ht="32.25" customHeight="1" x14ac:dyDescent="0.25">
      <c r="A23" s="24" t="s">
        <v>71</v>
      </c>
      <c r="B23" s="35" t="s">
        <v>74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</row>
    <row r="24" spans="1:26" ht="39.75" customHeight="1" x14ac:dyDescent="0.25">
      <c r="A24" s="24"/>
      <c r="B24" s="54" t="s">
        <v>73</v>
      </c>
      <c r="C24" s="53"/>
      <c r="D24" s="53"/>
      <c r="E24" s="53"/>
      <c r="F24" s="53"/>
      <c r="G24" s="53"/>
      <c r="H24" s="52"/>
      <c r="I24" s="52"/>
      <c r="J24" s="52"/>
      <c r="K24" s="52"/>
      <c r="L24" s="52"/>
      <c r="M24" s="51"/>
    </row>
    <row r="25" spans="1:26" x14ac:dyDescent="0.25">
      <c r="A25" s="13"/>
    </row>
    <row r="26" spans="1:26" x14ac:dyDescent="0.25">
      <c r="A26" s="12" t="s">
        <v>72</v>
      </c>
    </row>
    <row r="27" spans="1:26" x14ac:dyDescent="0.25">
      <c r="A27" s="13"/>
      <c r="M27" s="44" t="s">
        <v>65</v>
      </c>
    </row>
    <row r="28" spans="1:26" ht="42" customHeight="1" x14ac:dyDescent="0.25">
      <c r="A28" s="35" t="s">
        <v>71</v>
      </c>
      <c r="B28" s="35" t="s">
        <v>70</v>
      </c>
      <c r="C28" s="35"/>
      <c r="D28" s="35"/>
      <c r="E28" s="35" t="s">
        <v>54</v>
      </c>
      <c r="F28" s="35"/>
      <c r="G28" s="35"/>
      <c r="H28" s="35" t="s">
        <v>63</v>
      </c>
      <c r="I28" s="35"/>
      <c r="J28" s="35"/>
      <c r="K28" s="35" t="s">
        <v>52</v>
      </c>
      <c r="L28" s="35"/>
      <c r="M28" s="35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33" customHeight="1" x14ac:dyDescent="0.25">
      <c r="A29" s="35"/>
      <c r="B29" s="35"/>
      <c r="C29" s="35"/>
      <c r="D29" s="35"/>
      <c r="E29" s="24" t="s">
        <v>51</v>
      </c>
      <c r="F29" s="24" t="s">
        <v>50</v>
      </c>
      <c r="G29" s="24" t="s">
        <v>49</v>
      </c>
      <c r="H29" s="24" t="s">
        <v>51</v>
      </c>
      <c r="I29" s="24" t="s">
        <v>50</v>
      </c>
      <c r="J29" s="24" t="s">
        <v>49</v>
      </c>
      <c r="K29" s="24" t="s">
        <v>51</v>
      </c>
      <c r="L29" s="24" t="s">
        <v>50</v>
      </c>
      <c r="M29" s="24" t="s">
        <v>49</v>
      </c>
      <c r="R29" s="49"/>
      <c r="S29" s="49"/>
      <c r="T29" s="49"/>
      <c r="U29" s="49"/>
      <c r="V29" s="49"/>
      <c r="W29" s="49"/>
      <c r="X29" s="49"/>
      <c r="Y29" s="49"/>
      <c r="Z29" s="49"/>
    </row>
    <row r="30" spans="1:26" x14ac:dyDescent="0.25">
      <c r="A30" s="24">
        <v>1</v>
      </c>
      <c r="B30" s="35">
        <v>2</v>
      </c>
      <c r="C30" s="35"/>
      <c r="D30" s="35"/>
      <c r="E30" s="24">
        <v>3</v>
      </c>
      <c r="F30" s="24">
        <v>4</v>
      </c>
      <c r="G30" s="24">
        <v>5</v>
      </c>
      <c r="H30" s="24">
        <v>6</v>
      </c>
      <c r="I30" s="24">
        <v>7</v>
      </c>
      <c r="J30" s="24">
        <v>8</v>
      </c>
      <c r="K30" s="24">
        <v>9</v>
      </c>
      <c r="L30" s="24">
        <v>10</v>
      </c>
      <c r="M30" s="24">
        <v>11</v>
      </c>
      <c r="R30" s="49"/>
      <c r="S30" s="49"/>
      <c r="T30" s="49"/>
      <c r="U30" s="49"/>
      <c r="V30" s="49"/>
      <c r="W30" s="49"/>
      <c r="X30" s="49"/>
      <c r="Y30" s="49"/>
      <c r="Z30" s="49"/>
    </row>
    <row r="31" spans="1:26" ht="30.75" customHeight="1" x14ac:dyDescent="0.25">
      <c r="A31" s="24"/>
      <c r="B31" s="35" t="s">
        <v>60</v>
      </c>
      <c r="C31" s="35"/>
      <c r="D31" s="35"/>
      <c r="E31" s="24">
        <f>E32</f>
        <v>6474565</v>
      </c>
      <c r="F31" s="24">
        <f>F32</f>
        <v>536989</v>
      </c>
      <c r="G31" s="24">
        <f>G32</f>
        <v>7011554</v>
      </c>
      <c r="H31" s="24">
        <f>H32</f>
        <v>6427539.4100000001</v>
      </c>
      <c r="I31" s="24">
        <f>I32</f>
        <v>351557.79000000004</v>
      </c>
      <c r="J31" s="24">
        <f>J32</f>
        <v>6779097.2000000002</v>
      </c>
      <c r="K31" s="24">
        <f>K32</f>
        <v>-47025.589999999851</v>
      </c>
      <c r="L31" s="24">
        <f>L32</f>
        <v>-185431.20999999996</v>
      </c>
      <c r="M31" s="24">
        <f>M32</f>
        <v>-232456.79999999981</v>
      </c>
      <c r="R31" s="49"/>
      <c r="S31" s="49"/>
      <c r="T31" s="49"/>
      <c r="U31" s="49"/>
      <c r="V31" s="49"/>
      <c r="W31" s="49"/>
      <c r="X31" s="49"/>
      <c r="Y31" s="49"/>
      <c r="Z31" s="49"/>
    </row>
    <row r="32" spans="1:26" ht="75.75" customHeight="1" x14ac:dyDescent="0.25">
      <c r="A32" s="24"/>
      <c r="B32" s="35" t="s">
        <v>69</v>
      </c>
      <c r="C32" s="35"/>
      <c r="D32" s="35"/>
      <c r="E32" s="24">
        <v>6474565</v>
      </c>
      <c r="F32" s="24">
        <v>536989</v>
      </c>
      <c r="G32" s="24">
        <f>E32+F32</f>
        <v>7011554</v>
      </c>
      <c r="H32" s="24">
        <f>6427539.41</f>
        <v>6427539.4100000001</v>
      </c>
      <c r="I32" s="24">
        <f>201757.79+149800</f>
        <v>351557.79000000004</v>
      </c>
      <c r="J32" s="24">
        <f>H32+I32</f>
        <v>6779097.2000000002</v>
      </c>
      <c r="K32" s="24">
        <f>H32-E32</f>
        <v>-47025.589999999851</v>
      </c>
      <c r="L32" s="24">
        <f>I32-F32</f>
        <v>-185431.20999999996</v>
      </c>
      <c r="M32" s="24">
        <f>J32-G32</f>
        <v>-232456.79999999981</v>
      </c>
      <c r="R32" s="49"/>
      <c r="S32" s="49"/>
      <c r="T32" s="49"/>
      <c r="U32" s="49"/>
      <c r="V32" s="49"/>
      <c r="W32" s="49"/>
      <c r="X32" s="49"/>
      <c r="Y32" s="49"/>
      <c r="Z32" s="49"/>
    </row>
    <row r="33" spans="1:13" ht="32.25" customHeight="1" x14ac:dyDescent="0.25">
      <c r="A33" s="48" t="s">
        <v>68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</row>
    <row r="34" spans="1:13" ht="43.5" customHeight="1" x14ac:dyDescent="0.25">
      <c r="A34" s="46" t="s">
        <v>67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</row>
    <row r="35" spans="1:13" ht="33" customHeight="1" x14ac:dyDescent="0.25">
      <c r="A35" s="45" t="s">
        <v>66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x14ac:dyDescent="0.25">
      <c r="A36" s="13"/>
      <c r="M36" s="44" t="s">
        <v>65</v>
      </c>
    </row>
    <row r="37" spans="1:13" ht="31.5" customHeight="1" x14ac:dyDescent="0.25">
      <c r="A37" s="35" t="s">
        <v>58</v>
      </c>
      <c r="B37" s="35" t="s">
        <v>64</v>
      </c>
      <c r="C37" s="35"/>
      <c r="D37" s="35"/>
      <c r="E37" s="35" t="s">
        <v>54</v>
      </c>
      <c r="F37" s="35"/>
      <c r="G37" s="35"/>
      <c r="H37" s="35" t="s">
        <v>63</v>
      </c>
      <c r="I37" s="35"/>
      <c r="J37" s="35"/>
      <c r="K37" s="35" t="s">
        <v>52</v>
      </c>
      <c r="L37" s="35"/>
      <c r="M37" s="35"/>
    </row>
    <row r="38" spans="1:13" ht="33.75" customHeight="1" x14ac:dyDescent="0.25">
      <c r="A38" s="35"/>
      <c r="B38" s="35"/>
      <c r="C38" s="35"/>
      <c r="D38" s="35"/>
      <c r="E38" s="24" t="s">
        <v>51</v>
      </c>
      <c r="F38" s="24" t="s">
        <v>50</v>
      </c>
      <c r="G38" s="24" t="s">
        <v>49</v>
      </c>
      <c r="H38" s="24" t="s">
        <v>51</v>
      </c>
      <c r="I38" s="24" t="s">
        <v>50</v>
      </c>
      <c r="J38" s="24" t="s">
        <v>49</v>
      </c>
      <c r="K38" s="24" t="s">
        <v>51</v>
      </c>
      <c r="L38" s="24" t="s">
        <v>50</v>
      </c>
      <c r="M38" s="24" t="s">
        <v>49</v>
      </c>
    </row>
    <row r="39" spans="1:13" x14ac:dyDescent="0.25">
      <c r="A39" s="24">
        <v>1</v>
      </c>
      <c r="B39" s="35">
        <v>2</v>
      </c>
      <c r="C39" s="35"/>
      <c r="D39" s="35"/>
      <c r="E39" s="24">
        <v>3</v>
      </c>
      <c r="F39" s="24">
        <v>4</v>
      </c>
      <c r="G39" s="24">
        <v>5</v>
      </c>
      <c r="H39" s="24">
        <v>6</v>
      </c>
      <c r="I39" s="24">
        <v>7</v>
      </c>
      <c r="J39" s="24">
        <v>8</v>
      </c>
      <c r="K39" s="24">
        <v>9</v>
      </c>
      <c r="L39" s="24">
        <v>10</v>
      </c>
      <c r="M39" s="24">
        <v>11</v>
      </c>
    </row>
    <row r="40" spans="1:13" ht="80.25" customHeight="1" x14ac:dyDescent="0.25">
      <c r="A40" s="24"/>
      <c r="B40" s="43" t="s">
        <v>62</v>
      </c>
      <c r="C40" s="43"/>
      <c r="D40" s="43"/>
      <c r="E40" s="24">
        <f>E31</f>
        <v>6474565</v>
      </c>
      <c r="F40" s="24">
        <f>F42-F41</f>
        <v>387100</v>
      </c>
      <c r="G40" s="24">
        <f>G42-G41</f>
        <v>6861665</v>
      </c>
      <c r="H40" s="36">
        <f>H31-H41</f>
        <v>6427539.4100000001</v>
      </c>
      <c r="I40" s="36">
        <f>I31-I41</f>
        <v>201757.79000000004</v>
      </c>
      <c r="J40" s="24">
        <f>J42-J41</f>
        <v>6629297.2000000002</v>
      </c>
      <c r="K40" s="24">
        <f>K42-K41</f>
        <v>-47025.589999999851</v>
      </c>
      <c r="L40" s="24">
        <f>L42-L41</f>
        <v>-185342.20999999996</v>
      </c>
      <c r="M40" s="24">
        <f>M42-M41</f>
        <v>-232367.79999999981</v>
      </c>
    </row>
    <row r="41" spans="1:13" ht="64.5" customHeight="1" x14ac:dyDescent="0.25">
      <c r="A41" s="24"/>
      <c r="B41" s="42" t="s">
        <v>61</v>
      </c>
      <c r="C41" s="41"/>
      <c r="D41" s="41"/>
      <c r="E41" s="24"/>
      <c r="F41" s="24">
        <v>149889</v>
      </c>
      <c r="G41" s="24">
        <f>E41+F41</f>
        <v>149889</v>
      </c>
      <c r="H41" s="36"/>
      <c r="I41" s="24">
        <v>149800</v>
      </c>
      <c r="J41" s="24">
        <f>H41+I41</f>
        <v>149800</v>
      </c>
      <c r="K41" s="24">
        <f>H41-E41</f>
        <v>0</v>
      </c>
      <c r="L41" s="24">
        <f>I41-F41</f>
        <v>-89</v>
      </c>
      <c r="M41" s="24">
        <f>J41-G41</f>
        <v>-89</v>
      </c>
    </row>
    <row r="42" spans="1:13" ht="33" customHeight="1" x14ac:dyDescent="0.25">
      <c r="A42" s="24"/>
      <c r="B42" s="16" t="s">
        <v>60</v>
      </c>
      <c r="C42" s="40"/>
      <c r="D42" s="39"/>
      <c r="E42" s="24">
        <f>E31</f>
        <v>6474565</v>
      </c>
      <c r="F42" s="24">
        <f>F31</f>
        <v>536989</v>
      </c>
      <c r="G42" s="24">
        <f>G31</f>
        <v>7011554</v>
      </c>
      <c r="H42" s="24">
        <f>H31</f>
        <v>6427539.4100000001</v>
      </c>
      <c r="I42" s="24">
        <f>I31</f>
        <v>351557.79000000004</v>
      </c>
      <c r="J42" s="24">
        <f>J31</f>
        <v>6779097.2000000002</v>
      </c>
      <c r="K42" s="24">
        <f>K31</f>
        <v>-47025.589999999851</v>
      </c>
      <c r="L42" s="24">
        <f>L31</f>
        <v>-185431.20999999996</v>
      </c>
      <c r="M42" s="24">
        <f>M31</f>
        <v>-232456.79999999981</v>
      </c>
    </row>
    <row r="43" spans="1:13" x14ac:dyDescent="0.25">
      <c r="A43" s="13"/>
    </row>
    <row r="44" spans="1:13" x14ac:dyDescent="0.25">
      <c r="A44" s="12" t="s">
        <v>59</v>
      </c>
    </row>
    <row r="45" spans="1:13" x14ac:dyDescent="0.25">
      <c r="A45" s="13"/>
    </row>
    <row r="46" spans="1:13" ht="71.25" customHeight="1" x14ac:dyDescent="0.25">
      <c r="A46" s="35" t="s">
        <v>58</v>
      </c>
      <c r="B46" s="35" t="s">
        <v>57</v>
      </c>
      <c r="C46" s="35" t="s">
        <v>56</v>
      </c>
      <c r="D46" s="35" t="s">
        <v>55</v>
      </c>
      <c r="E46" s="35" t="s">
        <v>54</v>
      </c>
      <c r="F46" s="35"/>
      <c r="G46" s="35"/>
      <c r="H46" s="35" t="s">
        <v>53</v>
      </c>
      <c r="I46" s="35"/>
      <c r="J46" s="35"/>
      <c r="K46" s="35" t="s">
        <v>52</v>
      </c>
      <c r="L46" s="35"/>
      <c r="M46" s="35"/>
    </row>
    <row r="47" spans="1:13" ht="30.75" customHeight="1" x14ac:dyDescent="0.25">
      <c r="A47" s="35"/>
      <c r="B47" s="35"/>
      <c r="C47" s="35"/>
      <c r="D47" s="35"/>
      <c r="E47" s="24" t="s">
        <v>51</v>
      </c>
      <c r="F47" s="24" t="s">
        <v>50</v>
      </c>
      <c r="G47" s="24" t="s">
        <v>49</v>
      </c>
      <c r="H47" s="24" t="s">
        <v>51</v>
      </c>
      <c r="I47" s="24" t="s">
        <v>50</v>
      </c>
      <c r="J47" s="24" t="s">
        <v>49</v>
      </c>
      <c r="K47" s="24" t="s">
        <v>51</v>
      </c>
      <c r="L47" s="24" t="s">
        <v>50</v>
      </c>
      <c r="M47" s="24" t="s">
        <v>49</v>
      </c>
    </row>
    <row r="48" spans="1:13" x14ac:dyDescent="0.25">
      <c r="A48" s="24">
        <v>1</v>
      </c>
      <c r="B48" s="24">
        <v>2</v>
      </c>
      <c r="C48" s="24">
        <v>3</v>
      </c>
      <c r="D48" s="24">
        <v>4</v>
      </c>
      <c r="E48" s="24">
        <v>5</v>
      </c>
      <c r="F48" s="24">
        <v>6</v>
      </c>
      <c r="G48" s="24">
        <v>7</v>
      </c>
      <c r="H48" s="24">
        <v>8</v>
      </c>
      <c r="I48" s="24">
        <v>9</v>
      </c>
      <c r="J48" s="24">
        <v>10</v>
      </c>
      <c r="K48" s="24">
        <v>11</v>
      </c>
      <c r="L48" s="24">
        <v>12</v>
      </c>
      <c r="M48" s="24">
        <v>13</v>
      </c>
    </row>
    <row r="49" spans="1:13" ht="21" customHeight="1" x14ac:dyDescent="0.25">
      <c r="A49" s="25">
        <v>1</v>
      </c>
      <c r="B49" s="38" t="s">
        <v>48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</row>
    <row r="50" spans="1:13" ht="47.25" x14ac:dyDescent="0.25">
      <c r="A50" s="24"/>
      <c r="B50" s="32" t="s">
        <v>47</v>
      </c>
      <c r="C50" s="24" t="s">
        <v>23</v>
      </c>
      <c r="D50" s="24" t="s">
        <v>41</v>
      </c>
      <c r="E50" s="24">
        <f>E51+E52+E53</f>
        <v>4</v>
      </c>
      <c r="F50" s="24">
        <f>F51+F52+F53</f>
        <v>4</v>
      </c>
      <c r="G50" s="24">
        <f>G51+G52+G53</f>
        <v>4</v>
      </c>
      <c r="H50" s="24">
        <f>H51+H52+H53</f>
        <v>4</v>
      </c>
      <c r="I50" s="24">
        <f>I51+I52+I53</f>
        <v>4</v>
      </c>
      <c r="J50" s="24">
        <f>J51+J52+J53</f>
        <v>4</v>
      </c>
      <c r="K50" s="24"/>
      <c r="L50" s="24"/>
      <c r="M50" s="24"/>
    </row>
    <row r="51" spans="1:13" ht="31.5" x14ac:dyDescent="0.25">
      <c r="A51" s="24"/>
      <c r="B51" s="23" t="s">
        <v>46</v>
      </c>
      <c r="C51" s="24" t="s">
        <v>23</v>
      </c>
      <c r="D51" s="24" t="s">
        <v>41</v>
      </c>
      <c r="E51" s="24">
        <v>1</v>
      </c>
      <c r="F51" s="24">
        <v>1</v>
      </c>
      <c r="G51" s="24">
        <f>E51</f>
        <v>1</v>
      </c>
      <c r="H51" s="24">
        <v>1</v>
      </c>
      <c r="I51" s="24">
        <v>1</v>
      </c>
      <c r="J51" s="24">
        <f>H51</f>
        <v>1</v>
      </c>
      <c r="K51" s="24"/>
      <c r="L51" s="24"/>
      <c r="M51" s="24"/>
    </row>
    <row r="52" spans="1:13" ht="21.75" customHeight="1" x14ac:dyDescent="0.25">
      <c r="A52" s="24"/>
      <c r="B52" s="37" t="s">
        <v>45</v>
      </c>
      <c r="C52" s="24" t="s">
        <v>23</v>
      </c>
      <c r="D52" s="24" t="s">
        <v>41</v>
      </c>
      <c r="E52" s="24">
        <v>1</v>
      </c>
      <c r="F52" s="24">
        <v>1</v>
      </c>
      <c r="G52" s="24">
        <f>E52</f>
        <v>1</v>
      </c>
      <c r="H52" s="24">
        <v>1</v>
      </c>
      <c r="I52" s="24">
        <v>1</v>
      </c>
      <c r="J52" s="24">
        <f>H52</f>
        <v>1</v>
      </c>
      <c r="K52" s="24"/>
      <c r="L52" s="24"/>
      <c r="M52" s="24"/>
    </row>
    <row r="53" spans="1:13" ht="63" x14ac:dyDescent="0.25">
      <c r="A53" s="24"/>
      <c r="B53" s="37" t="s">
        <v>44</v>
      </c>
      <c r="C53" s="24" t="s">
        <v>23</v>
      </c>
      <c r="D53" s="24" t="s">
        <v>41</v>
      </c>
      <c r="E53" s="24">
        <v>2</v>
      </c>
      <c r="F53" s="24">
        <v>2</v>
      </c>
      <c r="G53" s="24">
        <f>E53</f>
        <v>2</v>
      </c>
      <c r="H53" s="24">
        <v>2</v>
      </c>
      <c r="I53" s="24">
        <v>2</v>
      </c>
      <c r="J53" s="24">
        <f>H53</f>
        <v>2</v>
      </c>
      <c r="K53" s="24"/>
      <c r="L53" s="24"/>
      <c r="M53" s="24"/>
    </row>
    <row r="54" spans="1:13" ht="47.25" x14ac:dyDescent="0.25">
      <c r="A54" s="24"/>
      <c r="B54" s="37" t="s">
        <v>43</v>
      </c>
      <c r="C54" s="24" t="s">
        <v>23</v>
      </c>
      <c r="D54" s="24" t="s">
        <v>41</v>
      </c>
      <c r="E54" s="24">
        <v>40</v>
      </c>
      <c r="F54" s="24"/>
      <c r="G54" s="24">
        <f>E54</f>
        <v>40</v>
      </c>
      <c r="H54" s="24">
        <v>46</v>
      </c>
      <c r="I54" s="24"/>
      <c r="J54" s="24">
        <f>H54</f>
        <v>46</v>
      </c>
      <c r="K54" s="24">
        <f>H54-E54</f>
        <v>6</v>
      </c>
      <c r="L54" s="24"/>
      <c r="M54" s="24">
        <f>K54</f>
        <v>6</v>
      </c>
    </row>
    <row r="55" spans="1:13" ht="94.5" x14ac:dyDescent="0.25">
      <c r="A55" s="24"/>
      <c r="B55" s="37" t="s">
        <v>42</v>
      </c>
      <c r="C55" s="24" t="s">
        <v>23</v>
      </c>
      <c r="D55" s="24" t="s">
        <v>41</v>
      </c>
      <c r="E55" s="24">
        <v>22</v>
      </c>
      <c r="F55" s="24"/>
      <c r="G55" s="24">
        <f>E55</f>
        <v>22</v>
      </c>
      <c r="H55" s="24">
        <v>30</v>
      </c>
      <c r="I55" s="24"/>
      <c r="J55" s="24">
        <f>H55</f>
        <v>30</v>
      </c>
      <c r="K55" s="24">
        <f>H55-E55</f>
        <v>8</v>
      </c>
      <c r="L55" s="24"/>
      <c r="M55" s="24">
        <f>K55</f>
        <v>8</v>
      </c>
    </row>
    <row r="56" spans="1:13" ht="54" customHeight="1" x14ac:dyDescent="0.25">
      <c r="A56" s="24"/>
      <c r="B56" s="32" t="s">
        <v>40</v>
      </c>
      <c r="C56" s="24" t="s">
        <v>23</v>
      </c>
      <c r="D56" s="24" t="s">
        <v>35</v>
      </c>
      <c r="E56" s="31">
        <f>E57+E58+E59+E60</f>
        <v>61.5</v>
      </c>
      <c r="F56" s="24"/>
      <c r="G56" s="24">
        <f>E56+F56</f>
        <v>61.5</v>
      </c>
      <c r="H56" s="31">
        <f>H57+H58+H59+H60</f>
        <v>61.5</v>
      </c>
      <c r="I56" s="24"/>
      <c r="J56" s="24">
        <f>H56+I56</f>
        <v>61.5</v>
      </c>
      <c r="K56" s="24"/>
      <c r="L56" s="24"/>
      <c r="M56" s="24"/>
    </row>
    <row r="57" spans="1:13" ht="38.25" customHeight="1" x14ac:dyDescent="0.25">
      <c r="A57" s="24"/>
      <c r="B57" s="32" t="s">
        <v>39</v>
      </c>
      <c r="C57" s="24" t="s">
        <v>23</v>
      </c>
      <c r="D57" s="24" t="s">
        <v>35</v>
      </c>
      <c r="E57" s="31">
        <v>19</v>
      </c>
      <c r="F57" s="24"/>
      <c r="G57" s="24">
        <f>E57+F57</f>
        <v>19</v>
      </c>
      <c r="H57" s="31">
        <v>19</v>
      </c>
      <c r="I57" s="24"/>
      <c r="J57" s="24">
        <f>H57+I57</f>
        <v>19</v>
      </c>
      <c r="K57" s="24"/>
      <c r="L57" s="24"/>
      <c r="M57" s="24"/>
    </row>
    <row r="58" spans="1:13" ht="26.25" customHeight="1" x14ac:dyDescent="0.25">
      <c r="A58" s="24"/>
      <c r="B58" s="32" t="s">
        <v>38</v>
      </c>
      <c r="C58" s="24" t="s">
        <v>23</v>
      </c>
      <c r="D58" s="24" t="s">
        <v>35</v>
      </c>
      <c r="E58" s="31">
        <f>16.5-1</f>
        <v>15.5</v>
      </c>
      <c r="F58" s="24"/>
      <c r="G58" s="24">
        <f>E58+F58</f>
        <v>15.5</v>
      </c>
      <c r="H58" s="31">
        <v>15.5</v>
      </c>
      <c r="I58" s="24"/>
      <c r="J58" s="24">
        <f>H58+I58</f>
        <v>15.5</v>
      </c>
      <c r="K58" s="24"/>
      <c r="L58" s="24"/>
      <c r="M58" s="24"/>
    </row>
    <row r="59" spans="1:13" ht="27" customHeight="1" x14ac:dyDescent="0.25">
      <c r="A59" s="24"/>
      <c r="B59" s="32" t="s">
        <v>37</v>
      </c>
      <c r="C59" s="24" t="s">
        <v>23</v>
      </c>
      <c r="D59" s="24" t="s">
        <v>35</v>
      </c>
      <c r="E59" s="31">
        <v>21.5</v>
      </c>
      <c r="F59" s="24"/>
      <c r="G59" s="24">
        <f>E59+F59</f>
        <v>21.5</v>
      </c>
      <c r="H59" s="31">
        <v>21.5</v>
      </c>
      <c r="I59" s="24"/>
      <c r="J59" s="24">
        <f>H59+I59</f>
        <v>21.5</v>
      </c>
      <c r="K59" s="24"/>
      <c r="L59" s="24"/>
      <c r="M59" s="24"/>
    </row>
    <row r="60" spans="1:13" ht="63" x14ac:dyDescent="0.25">
      <c r="A60" s="24"/>
      <c r="B60" s="32" t="s">
        <v>36</v>
      </c>
      <c r="C60" s="24" t="s">
        <v>23</v>
      </c>
      <c r="D60" s="24" t="s">
        <v>35</v>
      </c>
      <c r="E60" s="31">
        <v>5.5</v>
      </c>
      <c r="F60" s="24"/>
      <c r="G60" s="24">
        <f>E60+F60</f>
        <v>5.5</v>
      </c>
      <c r="H60" s="31">
        <v>5.5</v>
      </c>
      <c r="I60" s="24"/>
      <c r="J60" s="24">
        <f>H60+I60</f>
        <v>5.5</v>
      </c>
      <c r="K60" s="24"/>
      <c r="L60" s="24"/>
      <c r="M60" s="24"/>
    </row>
    <row r="61" spans="1:13" ht="195" customHeight="1" x14ac:dyDescent="0.25">
      <c r="A61" s="24"/>
      <c r="B61" s="23" t="s">
        <v>34</v>
      </c>
      <c r="C61" s="22" t="s">
        <v>16</v>
      </c>
      <c r="D61" s="22" t="s">
        <v>28</v>
      </c>
      <c r="E61" s="24">
        <f>E31</f>
        <v>6474565</v>
      </c>
      <c r="F61" s="24"/>
      <c r="G61" s="24">
        <f>E61</f>
        <v>6474565</v>
      </c>
      <c r="H61" s="24">
        <f>H31</f>
        <v>6427539.4100000001</v>
      </c>
      <c r="I61" s="24"/>
      <c r="J61" s="24">
        <f>H61</f>
        <v>6427539.4100000001</v>
      </c>
      <c r="K61" s="24">
        <f>H61-E61</f>
        <v>-47025.589999999851</v>
      </c>
      <c r="L61" s="24"/>
      <c r="M61" s="24">
        <f>K61</f>
        <v>-47025.589999999851</v>
      </c>
    </row>
    <row r="62" spans="1:13" ht="22.5" customHeight="1" x14ac:dyDescent="0.25">
      <c r="A62" s="35" t="s">
        <v>21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 ht="37.5" customHeight="1" x14ac:dyDescent="0.25">
      <c r="A63" s="19" t="s">
        <v>33</v>
      </c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7"/>
    </row>
    <row r="64" spans="1:13" ht="22.5" customHeight="1" x14ac:dyDescent="0.25">
      <c r="A64" s="25">
        <v>2</v>
      </c>
      <c r="B64" s="25" t="s">
        <v>32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9" ht="31.5" x14ac:dyDescent="0.25">
      <c r="A65" s="24"/>
      <c r="B65" s="37" t="s">
        <v>31</v>
      </c>
      <c r="C65" s="22" t="s">
        <v>26</v>
      </c>
      <c r="D65" s="22" t="s">
        <v>25</v>
      </c>
      <c r="E65" s="24">
        <v>152720</v>
      </c>
      <c r="F65" s="24"/>
      <c r="G65" s="24">
        <f>E65+F65</f>
        <v>152720</v>
      </c>
      <c r="H65" s="36">
        <v>69078</v>
      </c>
      <c r="I65" s="24"/>
      <c r="J65" s="24">
        <f>H65+I65</f>
        <v>69078</v>
      </c>
      <c r="K65" s="24">
        <f>H65-E65</f>
        <v>-83642</v>
      </c>
      <c r="L65" s="24">
        <f>I65-F65</f>
        <v>0</v>
      </c>
      <c r="M65" s="24">
        <f>J65-G65</f>
        <v>-83642</v>
      </c>
    </row>
    <row r="66" spans="1:19" ht="85.5" customHeight="1" x14ac:dyDescent="0.25">
      <c r="A66" s="24"/>
      <c r="B66" s="37" t="s">
        <v>30</v>
      </c>
      <c r="C66" s="22" t="s">
        <v>23</v>
      </c>
      <c r="D66" s="22" t="s">
        <v>25</v>
      </c>
      <c r="E66" s="24">
        <v>645</v>
      </c>
      <c r="F66" s="24"/>
      <c r="G66" s="24">
        <f>E66+F66</f>
        <v>645</v>
      </c>
      <c r="H66" s="36">
        <v>342</v>
      </c>
      <c r="I66" s="36"/>
      <c r="J66" s="24">
        <f>H66+I66</f>
        <v>342</v>
      </c>
      <c r="K66" s="24">
        <f>H66-E66</f>
        <v>-303</v>
      </c>
      <c r="L66" s="24">
        <f>I66-F66</f>
        <v>0</v>
      </c>
      <c r="M66" s="24">
        <f>J66-G66</f>
        <v>-303</v>
      </c>
    </row>
    <row r="67" spans="1:19" ht="31.5" x14ac:dyDescent="0.25">
      <c r="A67" s="24"/>
      <c r="B67" s="37" t="s">
        <v>29</v>
      </c>
      <c r="C67" s="22" t="s">
        <v>16</v>
      </c>
      <c r="D67" s="22" t="s">
        <v>28</v>
      </c>
      <c r="E67" s="24"/>
      <c r="F67" s="24">
        <f>387100</f>
        <v>387100</v>
      </c>
      <c r="G67" s="24">
        <f>E67+F67</f>
        <v>387100</v>
      </c>
      <c r="H67" s="36"/>
      <c r="I67" s="36">
        <f>205343.71</f>
        <v>205343.71</v>
      </c>
      <c r="J67" s="24">
        <f>H67+I67</f>
        <v>205343.71</v>
      </c>
      <c r="K67" s="24">
        <f>H67-E67</f>
        <v>0</v>
      </c>
      <c r="L67" s="24">
        <f>I67-F67</f>
        <v>-181756.29</v>
      </c>
      <c r="M67" s="24">
        <f>J67-G67</f>
        <v>-181756.29</v>
      </c>
    </row>
    <row r="68" spans="1:19" ht="73.5" customHeight="1" x14ac:dyDescent="0.25">
      <c r="A68" s="24"/>
      <c r="B68" s="37" t="s">
        <v>27</v>
      </c>
      <c r="C68" s="22" t="s">
        <v>26</v>
      </c>
      <c r="D68" s="22" t="s">
        <v>25</v>
      </c>
      <c r="E68" s="24">
        <v>1300</v>
      </c>
      <c r="F68" s="24"/>
      <c r="G68" s="24">
        <f>E68+F68</f>
        <v>1300</v>
      </c>
      <c r="H68" s="36">
        <v>1359</v>
      </c>
      <c r="I68" s="24"/>
      <c r="J68" s="24">
        <f>H68+I68</f>
        <v>1359</v>
      </c>
      <c r="K68" s="24">
        <f>H68-E68</f>
        <v>59</v>
      </c>
      <c r="L68" s="24"/>
      <c r="M68" s="24">
        <f>K68</f>
        <v>59</v>
      </c>
    </row>
    <row r="69" spans="1:19" ht="195" customHeight="1" x14ac:dyDescent="0.25">
      <c r="A69" s="24"/>
      <c r="B69" s="32" t="s">
        <v>24</v>
      </c>
      <c r="C69" s="22" t="s">
        <v>23</v>
      </c>
      <c r="D69" s="22" t="s">
        <v>22</v>
      </c>
      <c r="E69" s="24"/>
      <c r="F69" s="24">
        <v>1</v>
      </c>
      <c r="G69" s="24">
        <f>F69</f>
        <v>1</v>
      </c>
      <c r="H69" s="24"/>
      <c r="I69" s="24">
        <v>1</v>
      </c>
      <c r="J69" s="24">
        <f>H69+I69</f>
        <v>1</v>
      </c>
      <c r="K69" s="24"/>
      <c r="L69" s="24">
        <f>I69-F69</f>
        <v>0</v>
      </c>
      <c r="M69" s="24">
        <f>J69-G69</f>
        <v>0</v>
      </c>
    </row>
    <row r="70" spans="1:19" ht="16.5" customHeight="1" x14ac:dyDescent="0.25">
      <c r="A70" s="35" t="s">
        <v>21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</row>
    <row r="71" spans="1:19" ht="30" customHeight="1" x14ac:dyDescent="0.25">
      <c r="A71" s="19" t="s">
        <v>20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7"/>
    </row>
    <row r="72" spans="1:19" ht="31.5" x14ac:dyDescent="0.25">
      <c r="A72" s="25">
        <v>3</v>
      </c>
      <c r="B72" s="25" t="s">
        <v>19</v>
      </c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</row>
    <row r="73" spans="1:19" ht="74.25" customHeight="1" x14ac:dyDescent="0.25">
      <c r="A73" s="24"/>
      <c r="B73" s="23" t="s">
        <v>18</v>
      </c>
      <c r="C73" s="22" t="s">
        <v>16</v>
      </c>
      <c r="D73" s="22" t="s">
        <v>10</v>
      </c>
      <c r="E73" s="29">
        <v>42</v>
      </c>
      <c r="F73" s="29"/>
      <c r="G73" s="29">
        <f>E73</f>
        <v>42</v>
      </c>
      <c r="H73" s="34">
        <v>93.05</v>
      </c>
      <c r="I73" s="33"/>
      <c r="J73" s="33">
        <f>H73</f>
        <v>93.05</v>
      </c>
      <c r="K73" s="33">
        <v>50.65</v>
      </c>
      <c r="L73" s="33"/>
      <c r="M73" s="33">
        <f>50.65</f>
        <v>50.65</v>
      </c>
    </row>
    <row r="74" spans="1:19" ht="236.25" x14ac:dyDescent="0.25">
      <c r="A74" s="24"/>
      <c r="B74" s="32" t="s">
        <v>17</v>
      </c>
      <c r="C74" s="31" t="s">
        <v>16</v>
      </c>
      <c r="D74" s="31" t="s">
        <v>10</v>
      </c>
      <c r="E74" s="24"/>
      <c r="F74" s="24">
        <f>F41</f>
        <v>149889</v>
      </c>
      <c r="G74" s="24">
        <f>E74+F74</f>
        <v>149889</v>
      </c>
      <c r="H74" s="30"/>
      <c r="I74" s="30">
        <f>I41</f>
        <v>149800</v>
      </c>
      <c r="J74" s="30">
        <f>H74+I74</f>
        <v>149800</v>
      </c>
      <c r="K74" s="29">
        <f>H74-E74</f>
        <v>0</v>
      </c>
      <c r="L74" s="29">
        <f>I74-F74</f>
        <v>-89</v>
      </c>
      <c r="M74" s="29">
        <f>J74-G74</f>
        <v>-89</v>
      </c>
    </row>
    <row r="75" spans="1:19" ht="19.5" customHeight="1" x14ac:dyDescent="0.25">
      <c r="A75" s="28" t="s">
        <v>15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6"/>
    </row>
    <row r="76" spans="1:19" ht="20.25" customHeight="1" x14ac:dyDescent="0.25">
      <c r="A76" s="19" t="s">
        <v>14</v>
      </c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7"/>
    </row>
    <row r="77" spans="1:19" x14ac:dyDescent="0.25">
      <c r="A77" s="25">
        <v>4</v>
      </c>
      <c r="B77" s="25" t="s">
        <v>13</v>
      </c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P77" s="20"/>
      <c r="Q77" s="20"/>
      <c r="R77" s="20"/>
      <c r="S77" s="20"/>
    </row>
    <row r="78" spans="1:19" ht="179.25" customHeight="1" x14ac:dyDescent="0.25">
      <c r="A78" s="24"/>
      <c r="B78" s="23" t="s">
        <v>12</v>
      </c>
      <c r="C78" s="22" t="s">
        <v>11</v>
      </c>
      <c r="D78" s="22" t="s">
        <v>10</v>
      </c>
      <c r="E78" s="21">
        <v>100.1</v>
      </c>
      <c r="F78" s="21"/>
      <c r="G78" s="21">
        <f>E78</f>
        <v>100.1</v>
      </c>
      <c r="H78" s="21">
        <v>45.3</v>
      </c>
      <c r="I78" s="21"/>
      <c r="J78" s="21">
        <f>H78</f>
        <v>45.3</v>
      </c>
      <c r="K78" s="21">
        <f>H78-E78</f>
        <v>-54.8</v>
      </c>
      <c r="L78" s="21"/>
      <c r="M78" s="21">
        <f>J78-G78</f>
        <v>-54.8</v>
      </c>
      <c r="P78" s="20"/>
      <c r="Q78" s="20"/>
      <c r="R78" s="20"/>
      <c r="S78" s="20"/>
    </row>
    <row r="79" spans="1:19" ht="20.25" customHeight="1" x14ac:dyDescent="0.25">
      <c r="A79" s="19" t="s">
        <v>9</v>
      </c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7"/>
    </row>
    <row r="80" spans="1:19" ht="47.25" customHeight="1" x14ac:dyDescent="0.25">
      <c r="A80" s="16" t="s">
        <v>8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4"/>
    </row>
    <row r="81" spans="1:13" x14ac:dyDescent="0.25">
      <c r="A81" s="13"/>
    </row>
    <row r="82" spans="1:13" ht="19.5" customHeight="1" x14ac:dyDescent="0.25">
      <c r="A82" s="12" t="s">
        <v>7</v>
      </c>
      <c r="B82" s="12"/>
      <c r="C82" s="12"/>
      <c r="D82" s="12"/>
    </row>
    <row r="83" spans="1:13" ht="26.25" customHeight="1" x14ac:dyDescent="0.25">
      <c r="A83" s="11" t="s">
        <v>6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</row>
    <row r="84" spans="1:13" ht="19.5" customHeight="1" x14ac:dyDescent="0.25">
      <c r="A84" s="10" t="s">
        <v>5</v>
      </c>
      <c r="B84" s="10"/>
      <c r="C84" s="10"/>
      <c r="D84" s="10"/>
    </row>
    <row r="85" spans="1:13" x14ac:dyDescent="0.25">
      <c r="A85" s="4" t="s">
        <v>4</v>
      </c>
      <c r="B85" s="4"/>
      <c r="C85" s="4"/>
      <c r="D85" s="4"/>
      <c r="E85" s="4"/>
    </row>
    <row r="86" spans="1:13" ht="31.5" customHeight="1" x14ac:dyDescent="0.25">
      <c r="A86" s="4"/>
      <c r="B86" s="4"/>
      <c r="C86" s="4"/>
      <c r="D86" s="4"/>
      <c r="E86" s="4"/>
      <c r="G86" s="6"/>
      <c r="H86" s="6"/>
      <c r="J86" s="5" t="s">
        <v>3</v>
      </c>
      <c r="K86" s="5"/>
      <c r="L86" s="5"/>
      <c r="M86" s="5"/>
    </row>
    <row r="87" spans="1:13" ht="15.75" customHeight="1" x14ac:dyDescent="0.25">
      <c r="A87" s="9"/>
      <c r="B87" s="8"/>
      <c r="C87" s="8"/>
      <c r="D87" s="8"/>
      <c r="E87" s="8"/>
      <c r="J87" s="7" t="s">
        <v>0</v>
      </c>
      <c r="K87" s="7"/>
      <c r="L87" s="7"/>
      <c r="M87" s="7"/>
    </row>
    <row r="88" spans="1:13" ht="43.5" customHeight="1" x14ac:dyDescent="0.25">
      <c r="A88" s="4" t="s">
        <v>2</v>
      </c>
      <c r="B88" s="4"/>
      <c r="C88" s="4"/>
      <c r="D88" s="4"/>
      <c r="E88" s="4"/>
      <c r="G88" s="6"/>
      <c r="H88" s="6"/>
      <c r="J88" s="5" t="s">
        <v>1</v>
      </c>
      <c r="K88" s="5"/>
      <c r="L88" s="5"/>
      <c r="M88" s="5"/>
    </row>
    <row r="89" spans="1:13" ht="15.75" customHeight="1" x14ac:dyDescent="0.25">
      <c r="A89" s="4"/>
      <c r="B89" s="4"/>
      <c r="C89" s="4"/>
      <c r="D89" s="4"/>
      <c r="E89" s="4"/>
      <c r="J89" s="3" t="s">
        <v>0</v>
      </c>
      <c r="K89" s="3"/>
      <c r="L89" s="3"/>
      <c r="M89" s="3"/>
    </row>
    <row r="90" spans="1:13" x14ac:dyDescent="0.25">
      <c r="A90" s="2"/>
    </row>
    <row r="91" spans="1:13" x14ac:dyDescent="0.25">
      <c r="A91" s="2"/>
    </row>
    <row r="92" spans="1:13" x14ac:dyDescent="0.25">
      <c r="A92" s="2"/>
    </row>
  </sheetData>
  <mergeCells count="76">
    <mergeCell ref="B12:C12"/>
    <mergeCell ref="D12:E12"/>
    <mergeCell ref="G12:K12"/>
    <mergeCell ref="L12:M12"/>
    <mergeCell ref="B13:C13"/>
    <mergeCell ref="D13:E13"/>
    <mergeCell ref="G13:K13"/>
    <mergeCell ref="L13:M13"/>
    <mergeCell ref="B10:C10"/>
    <mergeCell ref="E10:K10"/>
    <mergeCell ref="L10:M10"/>
    <mergeCell ref="B11:C11"/>
    <mergeCell ref="E11:K11"/>
    <mergeCell ref="L11:M11"/>
    <mergeCell ref="B8:C8"/>
    <mergeCell ref="E8:K8"/>
    <mergeCell ref="L8:M8"/>
    <mergeCell ref="B9:C9"/>
    <mergeCell ref="E9:K9"/>
    <mergeCell ref="L9:M9"/>
    <mergeCell ref="A34:M34"/>
    <mergeCell ref="A71:M71"/>
    <mergeCell ref="J1:M4"/>
    <mergeCell ref="A5:M5"/>
    <mergeCell ref="A6:M6"/>
    <mergeCell ref="B42:D42"/>
    <mergeCell ref="K28:M28"/>
    <mergeCell ref="A35:M35"/>
    <mergeCell ref="A37:A38"/>
    <mergeCell ref="B37:D38"/>
    <mergeCell ref="R28:T28"/>
    <mergeCell ref="A14:M14"/>
    <mergeCell ref="B16:M16"/>
    <mergeCell ref="B17:M17"/>
    <mergeCell ref="B20:M20"/>
    <mergeCell ref="B23:M23"/>
    <mergeCell ref="B24:M24"/>
    <mergeCell ref="U28:W28"/>
    <mergeCell ref="X28:Z28"/>
    <mergeCell ref="B30:D30"/>
    <mergeCell ref="B31:D31"/>
    <mergeCell ref="B32:D32"/>
    <mergeCell ref="A33:M33"/>
    <mergeCell ref="A28:A29"/>
    <mergeCell ref="B28:D29"/>
    <mergeCell ref="E28:G28"/>
    <mergeCell ref="H28:J28"/>
    <mergeCell ref="E37:G37"/>
    <mergeCell ref="H37:J37"/>
    <mergeCell ref="K37:M37"/>
    <mergeCell ref="B39:D39"/>
    <mergeCell ref="B40:D40"/>
    <mergeCell ref="A46:A47"/>
    <mergeCell ref="B46:B47"/>
    <mergeCell ref="C46:C47"/>
    <mergeCell ref="D46:D47"/>
    <mergeCell ref="B41:D41"/>
    <mergeCell ref="J86:M86"/>
    <mergeCell ref="E46:G46"/>
    <mergeCell ref="H46:J46"/>
    <mergeCell ref="K46:M46"/>
    <mergeCell ref="A62:M62"/>
    <mergeCell ref="A70:M70"/>
    <mergeCell ref="A83:M83"/>
    <mergeCell ref="A63:M63"/>
    <mergeCell ref="A79:M79"/>
    <mergeCell ref="J87:M87"/>
    <mergeCell ref="A88:E89"/>
    <mergeCell ref="G88:H88"/>
    <mergeCell ref="J88:M88"/>
    <mergeCell ref="J89:M89"/>
    <mergeCell ref="A75:M75"/>
    <mergeCell ref="A80:M80"/>
    <mergeCell ref="A76:M76"/>
    <mergeCell ref="A85:E86"/>
    <mergeCell ref="G86:H86"/>
  </mergeCells>
  <pageMargins left="0.16" right="0.16" top="0.35" bottom="0.3" header="0.31496062992125984" footer="0.31496062992125984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204</vt:lpstr>
      <vt:lpstr>'204'!Область_друку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2021-02-19T09:53:52Z</dcterms:created>
  <dcterms:modified xsi:type="dcterms:W3CDTF">2021-02-19T09:54:02Z</dcterms:modified>
</cp:coreProperties>
</file>