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культура\"/>
    </mc:Choice>
  </mc:AlternateContent>
  <bookViews>
    <workbookView xWindow="0" yWindow="0" windowWidth="28800" windowHeight="11970"/>
  </bookViews>
  <sheets>
    <sheet name="1014060" sheetId="1" r:id="rId1"/>
  </sheets>
  <definedNames>
    <definedName name="_xlnm.Print_Area" localSheetId="0">'1014060'!$A$1:$M$118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B97" i="1"/>
  <c r="B96" i="1"/>
  <c r="B95" i="1"/>
  <c r="K87" i="1"/>
  <c r="J87" i="1"/>
  <c r="M87" i="1" s="1"/>
  <c r="G87" i="1"/>
  <c r="K86" i="1"/>
  <c r="J86" i="1"/>
  <c r="M86" i="1" s="1"/>
  <c r="G86" i="1"/>
  <c r="K85" i="1"/>
  <c r="J85" i="1"/>
  <c r="M85" i="1" s="1"/>
  <c r="G85" i="1"/>
  <c r="M83" i="1"/>
  <c r="L82" i="1"/>
  <c r="J82" i="1"/>
  <c r="M82" i="1" s="1"/>
  <c r="G82" i="1"/>
  <c r="K81" i="1"/>
  <c r="J81" i="1"/>
  <c r="M81" i="1" s="1"/>
  <c r="G81" i="1"/>
  <c r="J79" i="1"/>
  <c r="G79" i="1"/>
  <c r="M78" i="1"/>
  <c r="K78" i="1"/>
  <c r="J78" i="1"/>
  <c r="G78" i="1"/>
  <c r="M77" i="1"/>
  <c r="L77" i="1"/>
  <c r="J77" i="1"/>
  <c r="G77" i="1"/>
  <c r="M76" i="1"/>
  <c r="K76" i="1"/>
  <c r="J76" i="1"/>
  <c r="G76" i="1"/>
  <c r="L75" i="1"/>
  <c r="K75" i="1"/>
  <c r="J75" i="1"/>
  <c r="G75" i="1"/>
  <c r="M75" i="1" s="1"/>
  <c r="L74" i="1"/>
  <c r="K74" i="1"/>
  <c r="J74" i="1"/>
  <c r="M74" i="1" s="1"/>
  <c r="G74" i="1"/>
  <c r="L73" i="1"/>
  <c r="K73" i="1"/>
  <c r="J73" i="1"/>
  <c r="G73" i="1"/>
  <c r="M73" i="1" s="1"/>
  <c r="L71" i="1"/>
  <c r="M71" i="1" s="1"/>
  <c r="J71" i="1"/>
  <c r="G71" i="1"/>
  <c r="L70" i="1"/>
  <c r="M70" i="1" s="1"/>
  <c r="K69" i="1"/>
  <c r="M69" i="1" s="1"/>
  <c r="J69" i="1"/>
  <c r="G69" i="1"/>
  <c r="K68" i="1"/>
  <c r="M68" i="1" s="1"/>
  <c r="J68" i="1"/>
  <c r="G68" i="1"/>
  <c r="H67" i="1"/>
  <c r="J67" i="1" s="1"/>
  <c r="H66" i="1"/>
  <c r="J66" i="1" s="1"/>
  <c r="E66" i="1"/>
  <c r="G66" i="1" s="1"/>
  <c r="H65" i="1"/>
  <c r="J65" i="1" s="1"/>
  <c r="E65" i="1"/>
  <c r="G65" i="1" s="1"/>
  <c r="H64" i="1"/>
  <c r="J64" i="1" s="1"/>
  <c r="E64" i="1"/>
  <c r="G64" i="1" s="1"/>
  <c r="H63" i="1"/>
  <c r="J63" i="1" s="1"/>
  <c r="E63" i="1"/>
  <c r="G63" i="1" s="1"/>
  <c r="H62" i="1"/>
  <c r="J62" i="1" s="1"/>
  <c r="E62" i="1"/>
  <c r="G62" i="1" s="1"/>
  <c r="K61" i="1"/>
  <c r="M61" i="1" s="1"/>
  <c r="J61" i="1"/>
  <c r="G61" i="1"/>
  <c r="K60" i="1"/>
  <c r="M60" i="1" s="1"/>
  <c r="J60" i="1"/>
  <c r="G60" i="1"/>
  <c r="J56" i="1"/>
  <c r="I56" i="1"/>
  <c r="H56" i="1"/>
  <c r="G56" i="1"/>
  <c r="F56" i="1"/>
  <c r="E56" i="1"/>
  <c r="H47" i="1"/>
  <c r="H46" i="1" s="1"/>
  <c r="F47" i="1"/>
  <c r="F46" i="1" s="1"/>
  <c r="L34" i="1"/>
  <c r="K34" i="1"/>
  <c r="J34" i="1"/>
  <c r="M34" i="1" s="1"/>
  <c r="G34" i="1"/>
  <c r="K33" i="1"/>
  <c r="I33" i="1"/>
  <c r="L33" i="1" s="1"/>
  <c r="L32" i="1" s="1"/>
  <c r="L47" i="1" s="1"/>
  <c r="L46" i="1" s="1"/>
  <c r="H33" i="1"/>
  <c r="J33" i="1" s="1"/>
  <c r="G33" i="1"/>
  <c r="E33" i="1"/>
  <c r="K32" i="1"/>
  <c r="K47" i="1" s="1"/>
  <c r="K46" i="1" s="1"/>
  <c r="I32" i="1"/>
  <c r="I47" i="1" s="1"/>
  <c r="I46" i="1" s="1"/>
  <c r="H32" i="1"/>
  <c r="G32" i="1"/>
  <c r="G47" i="1" s="1"/>
  <c r="G46" i="1" s="1"/>
  <c r="F32" i="1"/>
  <c r="E32" i="1"/>
  <c r="E47" i="1" s="1"/>
  <c r="E46" i="1" s="1"/>
  <c r="L10" i="1"/>
  <c r="J32" i="1" l="1"/>
  <c r="J47" i="1" s="1"/>
  <c r="J46" i="1" s="1"/>
  <c r="M33" i="1"/>
  <c r="M32" i="1" s="1"/>
  <c r="M47" i="1" s="1"/>
  <c r="M46" i="1" s="1"/>
  <c r="E67" i="1"/>
  <c r="G67" i="1" s="1"/>
  <c r="K67" i="1"/>
  <c r="M67" i="1" s="1"/>
</calcChain>
</file>

<file path=xl/sharedStrings.xml><?xml version="1.0" encoding="utf-8"?>
<sst xmlns="http://schemas.openxmlformats.org/spreadsheetml/2006/main" count="223" uniqueCount="113">
  <si>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</si>
  <si>
    <t>Звіт</t>
  </si>
  <si>
    <t>про виконання паспорта бюджетної програми місцевого бюджету на 01.01.2024 року</t>
  </si>
  <si>
    <t>1.</t>
  </si>
  <si>
    <t>Управління культури і туризму Хмельницької міської ради</t>
  </si>
  <si>
    <t>02231293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</si>
  <si>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</si>
  <si>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</si>
  <si>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</si>
  <si>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2.</t>
  </si>
  <si>
    <t>(найменування відповідального виконавця)</t>
  </si>
  <si>
    <t>3.</t>
  </si>
  <si>
    <t>0828</t>
  </si>
  <si>
    <t>Забезпечення діяльності палаців і будинків культури, клубів, центрів дозвілля та інших клубних закладів</t>
  </si>
  <si>
    <t>2256400000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</si>
  <si>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</si>
  <si>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</si>
  <si>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</si>
  <si>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</si>
  <si>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</si>
  <si>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</si>
  <si>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</si>
  <si>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Забезпечення організації культурного дозвілля населення і зміцнення культурних традицій</t>
  </si>
  <si>
    <t>5. Мета бюджетної програми</t>
  </si>
  <si>
    <t>Надання послуг з організації культурного дозвілля населення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</si>
  <si>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</si>
  <si>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</si>
  <si>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</si>
  <si>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</si>
  <si>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</si>
  <si>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</si>
  <si>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</si>
  <si>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</si>
  <si>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</si>
  <si>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</si>
  <si>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</si>
  <si>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</si>
  <si>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</si>
  <si>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 xml:space="preserve"> Створення належних умов по наданню послуг з організації культурного дозвілля населення та зміцненню культурних традицій</t>
  </si>
  <si>
    <t>Погашення кредиторської заборгованості за 2022 рік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</si>
  <si>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</si>
  <si>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</si>
  <si>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 енергоносіїв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</si>
  <si>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</si>
  <si>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</si>
  <si>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</si>
  <si>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</si>
  <si>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</si>
  <si>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</si>
  <si>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</si>
  <si>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</si>
  <si>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</si>
  <si>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</si>
  <si>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</si>
  <si>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Кількість установ, у т.ч.</t>
  </si>
  <si>
    <t>од.</t>
  </si>
  <si>
    <t>мережа</t>
  </si>
  <si>
    <t>будинків культури</t>
  </si>
  <si>
    <t>клубів</t>
  </si>
  <si>
    <t>інших закладів клубного типу</t>
  </si>
  <si>
    <t>Кількість клубних формувань</t>
  </si>
  <si>
    <t>у т. ч. колективи художньої творчості ( в т. ч. народні та зразкові)</t>
  </si>
  <si>
    <t xml:space="preserve">Кількість ставок всього, в т.ч. 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</si>
  <si>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</si>
  <si>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</si>
  <si>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</si>
  <si>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</si>
  <si>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</si>
  <si>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загального фонду на забезпечення діяльності палаців,будинків культури,клубів та інших закладів клубного типу</t>
  </si>
  <si>
    <t>грн.</t>
  </si>
  <si>
    <t>кошторис</t>
  </si>
  <si>
    <t>Видатки на послуги з монтажу автоматичної пожежної сигналізації</t>
  </si>
  <si>
    <t>грн</t>
  </si>
  <si>
    <t>Обсяг видатків на погашення кредиторської заборгованості за 2022 рік</t>
  </si>
  <si>
    <t>Витрати на придбання обладнання капітального характеру</t>
  </si>
  <si>
    <t>Витрати на проведення капітального ремонту найпростішого укриття центру культури та дозвілля с.Пирогівці Хмельницької міської громади Хмельницької області по вул.Центральна,55 с.Пирогівці</t>
  </si>
  <si>
    <t>продукту</t>
  </si>
  <si>
    <t>Кількість відвідувачів</t>
  </si>
  <si>
    <t>осіб</t>
  </si>
  <si>
    <t>статистичні дані</t>
  </si>
  <si>
    <t>Кількість  заходів, які проводять клубні заклади</t>
  </si>
  <si>
    <t>Плановий обсяг доходів</t>
  </si>
  <si>
    <t>Кількість учасників клубних формувань</t>
  </si>
  <si>
    <t>Кількість обладнання капітального характеру</t>
  </si>
  <si>
    <t>рішення сесії</t>
  </si>
  <si>
    <t>Кількість закладів, в яких буде впроваджено заходи з енергозбереження</t>
  </si>
  <si>
    <t>Кількість обєктів для капітального ремонту</t>
  </si>
  <si>
    <t>ефективності</t>
  </si>
  <si>
    <t>Середні витрати на одного відвідувача</t>
  </si>
  <si>
    <t>розрахунок</t>
  </si>
  <si>
    <t>Середні витрати на придбання однієї одиниці обладнання капітального характеру</t>
  </si>
  <si>
    <t>Середні витрати на виконання заходів із енергозбереження на один заклад</t>
  </si>
  <si>
    <t>якості</t>
  </si>
  <si>
    <t>Рівень погашення кредиторської заборгованості за 2022  рік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</si>
  <si>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</si>
  <si>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</si>
  <si>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Ступінь завершенності робіт по капітальному ремонту  найпростішого укриття центру культури та дозвілля с.Пирогівці Хмельницької міської громади Хмельницької області по вул.Центральна,55 с.Пирогівці у 2023 році до загального обсягу робіт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</si>
  <si>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</si>
  <si>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</si>
  <si>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Закупівля проводилась без застосування процедури відповідно до особливостей</t>
  </si>
  <si>
    <t>Закупівля проводилась із застосуванням відкритих торгів з особливостями. Договір укладався за найменшою ціновою пропозицією</t>
  </si>
  <si>
    <t>Збільшилась кількість заходів</t>
  </si>
  <si>
    <t xml:space="preserve">Відхилення  у зв'язку зі зменшенням касових витрат відсоткової ставки єдиного соціального внеску по працюючим інвалідам і за рахунок зменшення  касових витрат на комунальні послуги </t>
  </si>
  <si>
    <t>За рахунок збільшення кількості заходів</t>
  </si>
  <si>
    <t>9.3. Аналіз стану виконання результативних показників</t>
  </si>
  <si>
    <t>Результативні показники виконано</t>
  </si>
  <si>
    <t>10. Узагальнений висновок про виконання бюджетної програми.</t>
  </si>
  <si>
    <t>Видатки у звітному році здійснені відповідно до затверджених напрямів використання бюджетних коштів.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</si>
  <si>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</si>
  <si>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Керівник установи - головного розпорядника бюджетних коштів</t>
  </si>
  <si>
    <t>Артем РОМАСЮКОВ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</si>
  <si>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</si>
  <si>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Олена ТИМЦЯСЬ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</si>
</sst>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49" fontId="5" fillId="2" borderId="2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/>
    <xf numFmtId="0" fontId="4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/>
    <xf numFmtId="0" fontId="12" fillId="2" borderId="0" xfId="0" applyFont="1" applyFill="1" applyAlignment="1">
      <alignment vertical="center" wrapText="1"/>
    </xf>
    <xf numFmtId="0" fontId="0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0" xfId="0" applyFont="1" applyFill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4" fontId="9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17" fillId="2" borderId="0" xfId="0" applyFont="1" applyFill="1" applyAlignment="1"/>
    <xf numFmtId="0" fontId="4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0" fillId="2" borderId="0" xfId="0" applyFont="1" applyFill="1" applyAlignment="1"/>
    <xf numFmtId="0" fontId="4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top" wrapText="1"/>
    </xf>
    <xf numFmtId="0" fontId="9" fillId="2" borderId="19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/>
    <xf numFmtId="0" fontId="13" fillId="2" borderId="12" xfId="0" applyFont="1" applyFill="1" applyBorder="1" applyAlignment="1"/>
    <xf numFmtId="0" fontId="9" fillId="2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/>
    <xf numFmtId="0" fontId="16" fillId="2" borderId="11" xfId="0" applyFont="1" applyFill="1" applyBorder="1"/>
    <xf numFmtId="0" fontId="9" fillId="2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/>
    <xf numFmtId="0" fontId="13" fillId="2" borderId="1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/>
    <xf numFmtId="0" fontId="12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/>
    <xf numFmtId="0" fontId="13" fillId="2" borderId="16" xfId="0" applyFont="1" applyFill="1" applyBorder="1"/>
    <xf numFmtId="0" fontId="13" fillId="2" borderId="17" xfId="0" applyFont="1" applyFill="1" applyBorder="1"/>
    <xf numFmtId="0" fontId="13" fillId="2" borderId="8" xfId="0" applyFont="1" applyFill="1" applyBorder="1"/>
    <xf numFmtId="0" fontId="13" fillId="2" borderId="18" xfId="0" applyFont="1" applyFill="1" applyBorder="1"/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/>
    <xf numFmtId="0" fontId="4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 applyAlignment="1"/>
    <xf numFmtId="0" fontId="5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49" fontId="5" fillId="2" borderId="0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18"/>
  <sheetViews>
    <sheetView tabSelected="1" zoomScaleNormal="100" workbookViewId="0">
      <selection activeCell="M83" sqref="M83"/>
    </sheetView>
  </sheetViews>
  <sheetFormatPr defaultRowHeight="15.75" x14ac:dyDescent="0.25"/>
  <cols>
    <col min="1" max="1" width="4.42578125" style="1" customWidth="1"/>
    <col min="2" max="2" width="13.5703125" style="1" customWidth="1"/>
    <col min="3" max="3" width="10" style="1" customWidth="1"/>
    <col min="4" max="4" width="9.5703125" style="1" customWidth="1"/>
    <col min="5" max="5" width="13.140625" style="1" customWidth="1"/>
    <col min="6" max="6" width="12.140625" style="1" customWidth="1"/>
    <col min="7" max="7" width="13" style="1" customWidth="1"/>
    <col min="8" max="8" width="13.5703125" style="1" customWidth="1"/>
    <col min="9" max="9" width="12.140625" style="1" customWidth="1"/>
    <col min="10" max="10" width="13.42578125" style="1" customWidth="1"/>
    <col min="11" max="11" width="11.28515625" style="1" customWidth="1"/>
    <col min="12" max="13" width="12.140625" style="1" customWidth="1"/>
    <col min="14" max="17" width="9.140625" style="1"/>
    <col min="18" max="18" width="12.28515625" style="1" customWidth="1"/>
    <col min="19" max="19" width="10.7109375" style="1" bestFit="1" customWidth="1"/>
    <col min="20" max="16384" width="9.140625" style="1"/>
  </cols>
  <sheetData>
    <row r="1" spans="1:13" ht="15.75" customHeight="1" x14ac:dyDescent="0.25">
      <c r="J1" s="127" t="s">
        <v>0</v>
      </c>
      <c r="K1" s="127"/>
      <c r="L1" s="127"/>
      <c r="M1" s="127"/>
    </row>
    <row r="2" spans="1:13" x14ac:dyDescent="0.25">
      <c r="J2" s="127"/>
      <c r="K2" s="127"/>
      <c r="L2" s="127"/>
      <c r="M2" s="127"/>
    </row>
    <row r="3" spans="1:13" x14ac:dyDescent="0.25">
      <c r="J3" s="127"/>
      <c r="K3" s="127"/>
      <c r="L3" s="127"/>
      <c r="M3" s="127"/>
    </row>
    <row r="4" spans="1:13" x14ac:dyDescent="0.25">
      <c r="J4" s="127"/>
      <c r="K4" s="127"/>
      <c r="L4" s="127"/>
      <c r="M4" s="127"/>
    </row>
    <row r="5" spans="1:13" x14ac:dyDescent="0.25">
      <c r="A5" s="128" t="s">
        <v>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x14ac:dyDescent="0.25">
      <c r="A6" s="128" t="s">
        <v>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.75" customHeight="1" x14ac:dyDescent="0.25">
      <c r="A8" s="3" t="s">
        <v>3</v>
      </c>
      <c r="B8" s="114">
        <v>1000000</v>
      </c>
      <c r="C8" s="121"/>
      <c r="D8" s="2"/>
      <c r="E8" s="122" t="s">
        <v>4</v>
      </c>
      <c r="F8" s="123"/>
      <c r="G8" s="123"/>
      <c r="H8" s="123"/>
      <c r="I8" s="124"/>
      <c r="J8" s="124"/>
      <c r="K8" s="124"/>
      <c r="L8" s="129" t="s">
        <v>5</v>
      </c>
      <c r="M8" s="130"/>
    </row>
    <row r="9" spans="1:13" s="5" customFormat="1" ht="33" customHeight="1" x14ac:dyDescent="0.2">
      <c r="A9" s="4"/>
      <c r="B9" s="105" t="s">
        <v>6</v>
      </c>
      <c r="C9" s="110"/>
      <c r="D9" s="4"/>
      <c r="E9" s="105" t="s">
        <v>7</v>
      </c>
      <c r="F9" s="111"/>
      <c r="G9" s="111"/>
      <c r="H9" s="111"/>
      <c r="I9" s="106"/>
      <c r="J9" s="106"/>
      <c r="K9" s="106"/>
      <c r="L9" s="112" t="s">
        <v>8</v>
      </c>
      <c r="M9" s="113"/>
    </row>
    <row r="10" spans="1:13" ht="15.75" customHeight="1" x14ac:dyDescent="0.25">
      <c r="A10" s="3" t="s">
        <v>9</v>
      </c>
      <c r="B10" s="114">
        <v>1000000</v>
      </c>
      <c r="C10" s="121"/>
      <c r="D10" s="2"/>
      <c r="E10" s="122" t="s">
        <v>4</v>
      </c>
      <c r="F10" s="123"/>
      <c r="G10" s="123"/>
      <c r="H10" s="123"/>
      <c r="I10" s="124"/>
      <c r="J10" s="124"/>
      <c r="K10" s="124"/>
      <c r="L10" s="125" t="str">
        <f>L8</f>
        <v>02231293</v>
      </c>
      <c r="M10" s="126"/>
    </row>
    <row r="11" spans="1:13" s="5" customFormat="1" ht="36" customHeight="1" x14ac:dyDescent="0.2">
      <c r="A11" s="4"/>
      <c r="B11" s="105" t="s">
        <v>6</v>
      </c>
      <c r="C11" s="110"/>
      <c r="D11" s="4"/>
      <c r="E11" s="105" t="s">
        <v>10</v>
      </c>
      <c r="F11" s="111"/>
      <c r="G11" s="111"/>
      <c r="H11" s="111"/>
      <c r="I11" s="106"/>
      <c r="J11" s="106"/>
      <c r="K11" s="106"/>
      <c r="L11" s="112" t="s">
        <v>8</v>
      </c>
      <c r="M11" s="113"/>
    </row>
    <row r="12" spans="1:13" s="7" customFormat="1" ht="38.25" customHeight="1" x14ac:dyDescent="0.25">
      <c r="A12" s="3" t="s">
        <v>11</v>
      </c>
      <c r="B12" s="114">
        <v>1014060</v>
      </c>
      <c r="C12" s="57"/>
      <c r="D12" s="114">
        <v>4060</v>
      </c>
      <c r="E12" s="115"/>
      <c r="F12" s="6" t="s">
        <v>12</v>
      </c>
      <c r="G12" s="116" t="s">
        <v>13</v>
      </c>
      <c r="H12" s="117"/>
      <c r="I12" s="118"/>
      <c r="J12" s="118"/>
      <c r="K12" s="118"/>
      <c r="L12" s="119" t="s">
        <v>14</v>
      </c>
      <c r="M12" s="120"/>
    </row>
    <row r="13" spans="1:13" s="10" customFormat="1" ht="71.25" customHeight="1" x14ac:dyDescent="0.25">
      <c r="A13" s="8"/>
      <c r="B13" s="105" t="s">
        <v>6</v>
      </c>
      <c r="C13" s="106"/>
      <c r="D13" s="105" t="s">
        <v>15</v>
      </c>
      <c r="E13" s="107"/>
      <c r="F13" s="9" t="s">
        <v>16</v>
      </c>
      <c r="G13" s="105" t="s">
        <v>17</v>
      </c>
      <c r="H13" s="105"/>
      <c r="I13" s="106"/>
      <c r="J13" s="106"/>
      <c r="K13" s="106"/>
      <c r="L13" s="105" t="s">
        <v>18</v>
      </c>
      <c r="M13" s="108"/>
    </row>
    <row r="14" spans="1:13" ht="19.5" customHeight="1" x14ac:dyDescent="0.25">
      <c r="A14" s="109" t="s">
        <v>19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1:13" x14ac:dyDescent="0.25">
      <c r="A15" s="11"/>
    </row>
    <row r="16" spans="1:13" ht="31.5" x14ac:dyDescent="0.25">
      <c r="A16" s="12" t="s">
        <v>20</v>
      </c>
      <c r="B16" s="80" t="s">
        <v>21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26" ht="38.25" customHeight="1" x14ac:dyDescent="0.25">
      <c r="A17" s="12"/>
      <c r="B17" s="98" t="s">
        <v>22</v>
      </c>
      <c r="C17" s="99"/>
      <c r="D17" s="99"/>
      <c r="E17" s="99"/>
      <c r="F17" s="99"/>
      <c r="G17" s="99"/>
      <c r="H17" s="100"/>
      <c r="I17" s="100"/>
      <c r="J17" s="100"/>
      <c r="K17" s="100"/>
      <c r="L17" s="100"/>
      <c r="M17" s="101"/>
    </row>
    <row r="18" spans="1:26" x14ac:dyDescent="0.25">
      <c r="A18" s="11"/>
    </row>
    <row r="19" spans="1:26" x14ac:dyDescent="0.25">
      <c r="A19" s="13" t="s">
        <v>23</v>
      </c>
    </row>
    <row r="20" spans="1:26" ht="35.25" customHeight="1" x14ac:dyDescent="0.25">
      <c r="A20" s="13"/>
      <c r="B20" s="102" t="s">
        <v>24</v>
      </c>
      <c r="C20" s="103"/>
      <c r="D20" s="103"/>
      <c r="E20" s="103"/>
      <c r="F20" s="103"/>
      <c r="G20" s="103"/>
      <c r="H20" s="104"/>
      <c r="I20" s="104"/>
      <c r="J20" s="104"/>
      <c r="K20" s="104"/>
      <c r="L20" s="104"/>
      <c r="M20" s="104"/>
    </row>
    <row r="21" spans="1:26" x14ac:dyDescent="0.25">
      <c r="A21" s="13" t="s">
        <v>25</v>
      </c>
    </row>
    <row r="22" spans="1:26" x14ac:dyDescent="0.25">
      <c r="A22" s="11"/>
    </row>
    <row r="23" spans="1:26" ht="32.25" customHeight="1" x14ac:dyDescent="0.25">
      <c r="A23" s="12" t="s">
        <v>20</v>
      </c>
      <c r="B23" s="80" t="s">
        <v>26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6" ht="39.75" customHeight="1" x14ac:dyDescent="0.25">
      <c r="A24" s="12"/>
      <c r="B24" s="98" t="s">
        <v>22</v>
      </c>
      <c r="C24" s="99"/>
      <c r="D24" s="99"/>
      <c r="E24" s="99"/>
      <c r="F24" s="99"/>
      <c r="G24" s="99"/>
      <c r="H24" s="100"/>
      <c r="I24" s="100"/>
      <c r="J24" s="100"/>
      <c r="K24" s="100"/>
      <c r="L24" s="100"/>
      <c r="M24" s="101"/>
    </row>
    <row r="25" spans="1:26" x14ac:dyDescent="0.25">
      <c r="A25" s="11"/>
    </row>
    <row r="26" spans="1:26" x14ac:dyDescent="0.25">
      <c r="A26" s="13" t="s">
        <v>27</v>
      </c>
    </row>
    <row r="27" spans="1:26" s="16" customFormat="1" ht="15.75" customHeight="1" x14ac:dyDescent="0.25">
      <c r="A27" s="14" t="s">
        <v>28</v>
      </c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x14ac:dyDescent="0.25">
      <c r="A28" s="11"/>
      <c r="M28" s="17" t="s">
        <v>29</v>
      </c>
    </row>
    <row r="29" spans="1:26" ht="42" customHeight="1" x14ac:dyDescent="0.25">
      <c r="A29" s="80" t="s">
        <v>20</v>
      </c>
      <c r="B29" s="80" t="s">
        <v>30</v>
      </c>
      <c r="C29" s="80"/>
      <c r="D29" s="80"/>
      <c r="E29" s="80" t="s">
        <v>31</v>
      </c>
      <c r="F29" s="80"/>
      <c r="G29" s="80"/>
      <c r="H29" s="80" t="s">
        <v>32</v>
      </c>
      <c r="I29" s="80"/>
      <c r="J29" s="80"/>
      <c r="K29" s="80" t="s">
        <v>33</v>
      </c>
      <c r="L29" s="80"/>
      <c r="M29" s="80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33" customHeight="1" x14ac:dyDescent="0.25">
      <c r="A30" s="80"/>
      <c r="B30" s="80"/>
      <c r="C30" s="80"/>
      <c r="D30" s="80"/>
      <c r="E30" s="12" t="s">
        <v>34</v>
      </c>
      <c r="F30" s="12" t="s">
        <v>35</v>
      </c>
      <c r="G30" s="12" t="s">
        <v>36</v>
      </c>
      <c r="H30" s="12" t="s">
        <v>34</v>
      </c>
      <c r="I30" s="12" t="s">
        <v>35</v>
      </c>
      <c r="J30" s="12" t="s">
        <v>36</v>
      </c>
      <c r="K30" s="12" t="s">
        <v>34</v>
      </c>
      <c r="L30" s="12" t="s">
        <v>35</v>
      </c>
      <c r="M30" s="12" t="s">
        <v>36</v>
      </c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25">
      <c r="A31" s="12">
        <v>1</v>
      </c>
      <c r="B31" s="80">
        <v>2</v>
      </c>
      <c r="C31" s="80"/>
      <c r="D31" s="80"/>
      <c r="E31" s="12">
        <v>3</v>
      </c>
      <c r="F31" s="12">
        <v>4</v>
      </c>
      <c r="G31" s="12">
        <v>5</v>
      </c>
      <c r="H31" s="12">
        <v>6</v>
      </c>
      <c r="I31" s="12">
        <v>7</v>
      </c>
      <c r="J31" s="12">
        <v>8</v>
      </c>
      <c r="K31" s="12">
        <v>9</v>
      </c>
      <c r="L31" s="12">
        <v>10</v>
      </c>
      <c r="M31" s="12">
        <v>11</v>
      </c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.75" customHeight="1" x14ac:dyDescent="0.25">
      <c r="A32" s="12"/>
      <c r="B32" s="80" t="s">
        <v>37</v>
      </c>
      <c r="C32" s="80"/>
      <c r="D32" s="80"/>
      <c r="E32" s="12">
        <f>E33+E34</f>
        <v>20553932.09</v>
      </c>
      <c r="F32" s="12">
        <f t="shared" ref="F32:M32" si="0">F33+F34</f>
        <v>2661005</v>
      </c>
      <c r="G32" s="12">
        <f t="shared" si="0"/>
        <v>23214937.09</v>
      </c>
      <c r="H32" s="12">
        <f t="shared" si="0"/>
        <v>19793325.23</v>
      </c>
      <c r="I32" s="12">
        <f t="shared" si="0"/>
        <v>2737450.23</v>
      </c>
      <c r="J32" s="12">
        <f t="shared" si="0"/>
        <v>22530775.460000001</v>
      </c>
      <c r="K32" s="12">
        <f t="shared" si="0"/>
        <v>-760606.8599999994</v>
      </c>
      <c r="L32" s="12">
        <f t="shared" si="0"/>
        <v>76445.229999999981</v>
      </c>
      <c r="M32" s="12">
        <f t="shared" si="0"/>
        <v>-684161.62999999896</v>
      </c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75.75" customHeight="1" x14ac:dyDescent="0.25">
      <c r="A33" s="12"/>
      <c r="B33" s="80" t="s">
        <v>38</v>
      </c>
      <c r="C33" s="80"/>
      <c r="D33" s="80"/>
      <c r="E33" s="19">
        <f>19030350+548405+319727+634070.09+21000</f>
        <v>20553552.09</v>
      </c>
      <c r="F33" s="12">
        <v>2661005</v>
      </c>
      <c r="G33" s="19">
        <f>E33+F33</f>
        <v>23214557.09</v>
      </c>
      <c r="H33" s="12">
        <f>19793325.23-H34</f>
        <v>19792945.23</v>
      </c>
      <c r="I33" s="12">
        <f>393587.29+250343.68+2093519.26</f>
        <v>2737450.23</v>
      </c>
      <c r="J33" s="12">
        <f>H33+I33</f>
        <v>22530395.460000001</v>
      </c>
      <c r="K33" s="19">
        <f t="shared" ref="K33:M34" si="1">H33-E33</f>
        <v>-760606.8599999994</v>
      </c>
      <c r="L33" s="12">
        <f t="shared" si="1"/>
        <v>76445.229999999981</v>
      </c>
      <c r="M33" s="12">
        <f t="shared" si="1"/>
        <v>-684161.62999999896</v>
      </c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45.75" customHeight="1" x14ac:dyDescent="0.25">
      <c r="A34" s="12"/>
      <c r="B34" s="80" t="s">
        <v>39</v>
      </c>
      <c r="C34" s="80"/>
      <c r="D34" s="80"/>
      <c r="E34" s="12">
        <v>380</v>
      </c>
      <c r="F34" s="12"/>
      <c r="G34" s="12">
        <f>E34+F34</f>
        <v>380</v>
      </c>
      <c r="H34" s="12">
        <v>380</v>
      </c>
      <c r="I34" s="12"/>
      <c r="J34" s="12">
        <f>H34+I34</f>
        <v>380</v>
      </c>
      <c r="K34" s="12">
        <f t="shared" si="1"/>
        <v>0</v>
      </c>
      <c r="L34" s="12">
        <f t="shared" si="1"/>
        <v>0</v>
      </c>
      <c r="M34" s="12">
        <f t="shared" si="1"/>
        <v>0</v>
      </c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45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43.5" customHeight="1" x14ac:dyDescent="0.25">
      <c r="A36" s="95" t="s">
        <v>40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33" customHeight="1" x14ac:dyDescent="0.25">
      <c r="A37" s="20" t="s">
        <v>20</v>
      </c>
      <c r="B37" s="77" t="s">
        <v>41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0.25" customHeight="1" x14ac:dyDescent="0.25">
      <c r="A38" s="20">
        <v>1</v>
      </c>
      <c r="B38" s="77">
        <v>2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9.75" customHeight="1" x14ac:dyDescent="0.25">
      <c r="A39" s="21"/>
      <c r="B39" s="52" t="s">
        <v>42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3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43.5" customHeight="1" x14ac:dyDescent="0.25">
      <c r="A40" s="96" t="s">
        <v>42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1:26" ht="33" customHeight="1" x14ac:dyDescent="0.25">
      <c r="A41" s="94" t="s">
        <v>43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2" spans="1:26" x14ac:dyDescent="0.25">
      <c r="A42" s="11"/>
      <c r="M42" s="17" t="s">
        <v>29</v>
      </c>
    </row>
    <row r="43" spans="1:26" ht="31.5" customHeight="1" x14ac:dyDescent="0.25">
      <c r="A43" s="80" t="s">
        <v>44</v>
      </c>
      <c r="B43" s="80" t="s">
        <v>45</v>
      </c>
      <c r="C43" s="80"/>
      <c r="D43" s="80"/>
      <c r="E43" s="80" t="s">
        <v>31</v>
      </c>
      <c r="F43" s="80"/>
      <c r="G43" s="80"/>
      <c r="H43" s="80" t="s">
        <v>32</v>
      </c>
      <c r="I43" s="80"/>
      <c r="J43" s="80"/>
      <c r="K43" s="80" t="s">
        <v>33</v>
      </c>
      <c r="L43" s="80"/>
      <c r="M43" s="80"/>
    </row>
    <row r="44" spans="1:26" ht="54.75" customHeight="1" x14ac:dyDescent="0.25">
      <c r="A44" s="80"/>
      <c r="B44" s="80"/>
      <c r="C44" s="80"/>
      <c r="D44" s="80"/>
      <c r="E44" s="12" t="s">
        <v>34</v>
      </c>
      <c r="F44" s="12" t="s">
        <v>35</v>
      </c>
      <c r="G44" s="12" t="s">
        <v>36</v>
      </c>
      <c r="H44" s="12" t="s">
        <v>34</v>
      </c>
      <c r="I44" s="12" t="s">
        <v>35</v>
      </c>
      <c r="J44" s="12" t="s">
        <v>36</v>
      </c>
      <c r="K44" s="12" t="s">
        <v>34</v>
      </c>
      <c r="L44" s="12" t="s">
        <v>35</v>
      </c>
      <c r="M44" s="12" t="s">
        <v>36</v>
      </c>
    </row>
    <row r="45" spans="1:26" ht="27.75" customHeight="1" x14ac:dyDescent="0.25">
      <c r="A45" s="12">
        <v>1</v>
      </c>
      <c r="B45" s="80">
        <v>2</v>
      </c>
      <c r="C45" s="80"/>
      <c r="D45" s="80"/>
      <c r="E45" s="12">
        <v>3</v>
      </c>
      <c r="F45" s="12">
        <v>4</v>
      </c>
      <c r="G45" s="12">
        <v>5</v>
      </c>
      <c r="H45" s="12">
        <v>6</v>
      </c>
      <c r="I45" s="12">
        <v>7</v>
      </c>
      <c r="J45" s="12">
        <v>8</v>
      </c>
      <c r="K45" s="12">
        <v>9</v>
      </c>
      <c r="L45" s="12">
        <v>10</v>
      </c>
      <c r="M45" s="12">
        <v>11</v>
      </c>
    </row>
    <row r="46" spans="1:26" ht="80.25" customHeight="1" x14ac:dyDescent="0.25">
      <c r="A46" s="12"/>
      <c r="B46" s="58" t="s">
        <v>46</v>
      </c>
      <c r="C46" s="89"/>
      <c r="D46" s="90"/>
      <c r="E46" s="19">
        <f t="shared" ref="E46:M46" si="2">E47</f>
        <v>20553932.09</v>
      </c>
      <c r="F46" s="19">
        <f t="shared" si="2"/>
        <v>2661005</v>
      </c>
      <c r="G46" s="19">
        <f t="shared" si="2"/>
        <v>23214937.09</v>
      </c>
      <c r="H46" s="19">
        <f t="shared" si="2"/>
        <v>19793325.23</v>
      </c>
      <c r="I46" s="19">
        <f t="shared" si="2"/>
        <v>2737450.23</v>
      </c>
      <c r="J46" s="19">
        <f t="shared" si="2"/>
        <v>22530775.460000001</v>
      </c>
      <c r="K46" s="19">
        <f t="shared" si="2"/>
        <v>-760606.8599999994</v>
      </c>
      <c r="L46" s="19">
        <f t="shared" si="2"/>
        <v>76445.229999999981</v>
      </c>
      <c r="M46" s="19">
        <f t="shared" si="2"/>
        <v>-684161.62999999896</v>
      </c>
    </row>
    <row r="47" spans="1:26" ht="33" customHeight="1" x14ac:dyDescent="0.25">
      <c r="A47" s="12"/>
      <c r="B47" s="91" t="s">
        <v>37</v>
      </c>
      <c r="C47" s="92"/>
      <c r="D47" s="93"/>
      <c r="E47" s="19">
        <f t="shared" ref="E47:M47" si="3">E32</f>
        <v>20553932.09</v>
      </c>
      <c r="F47" s="19">
        <f t="shared" si="3"/>
        <v>2661005</v>
      </c>
      <c r="G47" s="19">
        <f t="shared" si="3"/>
        <v>23214937.09</v>
      </c>
      <c r="H47" s="19">
        <f t="shared" si="3"/>
        <v>19793325.23</v>
      </c>
      <c r="I47" s="19">
        <f t="shared" si="3"/>
        <v>2737450.23</v>
      </c>
      <c r="J47" s="19">
        <f t="shared" si="3"/>
        <v>22530775.460000001</v>
      </c>
      <c r="K47" s="19">
        <f t="shared" si="3"/>
        <v>-760606.8599999994</v>
      </c>
      <c r="L47" s="19">
        <f t="shared" si="3"/>
        <v>76445.229999999981</v>
      </c>
      <c r="M47" s="19">
        <f t="shared" si="3"/>
        <v>-684161.62999999896</v>
      </c>
    </row>
    <row r="48" spans="1:26" x14ac:dyDescent="0.25">
      <c r="A48" s="11"/>
    </row>
    <row r="49" spans="1:26" x14ac:dyDescent="0.25">
      <c r="A49" s="13" t="s">
        <v>47</v>
      </c>
    </row>
    <row r="50" spans="1:26" s="16" customFormat="1" ht="15.75" customHeight="1" x14ac:dyDescent="0.25">
      <c r="A50" s="22" t="s">
        <v>48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x14ac:dyDescent="0.25">
      <c r="A51" s="11"/>
    </row>
    <row r="52" spans="1:26" ht="48.75" customHeight="1" x14ac:dyDescent="0.25">
      <c r="A52" s="80" t="s">
        <v>44</v>
      </c>
      <c r="B52" s="80" t="s">
        <v>49</v>
      </c>
      <c r="C52" s="80" t="s">
        <v>50</v>
      </c>
      <c r="D52" s="80" t="s">
        <v>51</v>
      </c>
      <c r="E52" s="80" t="s">
        <v>31</v>
      </c>
      <c r="F52" s="80"/>
      <c r="G52" s="80"/>
      <c r="H52" s="80" t="s">
        <v>52</v>
      </c>
      <c r="I52" s="80"/>
      <c r="J52" s="80"/>
      <c r="K52" s="80" t="s">
        <v>33</v>
      </c>
      <c r="L52" s="80"/>
      <c r="M52" s="80"/>
    </row>
    <row r="53" spans="1:26" ht="39" customHeight="1" x14ac:dyDescent="0.25">
      <c r="A53" s="80"/>
      <c r="B53" s="80"/>
      <c r="C53" s="80"/>
      <c r="D53" s="80"/>
      <c r="E53" s="12" t="s">
        <v>34</v>
      </c>
      <c r="F53" s="12" t="s">
        <v>35</v>
      </c>
      <c r="G53" s="12" t="s">
        <v>36</v>
      </c>
      <c r="H53" s="12" t="s">
        <v>34</v>
      </c>
      <c r="I53" s="12" t="s">
        <v>35</v>
      </c>
      <c r="J53" s="12" t="s">
        <v>36</v>
      </c>
      <c r="K53" s="12" t="s">
        <v>34</v>
      </c>
      <c r="L53" s="12" t="s">
        <v>35</v>
      </c>
      <c r="M53" s="12" t="s">
        <v>36</v>
      </c>
    </row>
    <row r="54" spans="1:26" x14ac:dyDescent="0.25">
      <c r="A54" s="12">
        <v>1</v>
      </c>
      <c r="B54" s="12">
        <v>2</v>
      </c>
      <c r="C54" s="12">
        <v>3</v>
      </c>
      <c r="D54" s="12">
        <v>4</v>
      </c>
      <c r="E54" s="12">
        <v>5</v>
      </c>
      <c r="F54" s="12">
        <v>6</v>
      </c>
      <c r="G54" s="12">
        <v>7</v>
      </c>
      <c r="H54" s="12">
        <v>8</v>
      </c>
      <c r="I54" s="12">
        <v>9</v>
      </c>
      <c r="J54" s="12">
        <v>10</v>
      </c>
      <c r="K54" s="12">
        <v>11</v>
      </c>
      <c r="L54" s="12">
        <v>12</v>
      </c>
      <c r="M54" s="12">
        <v>13</v>
      </c>
    </row>
    <row r="55" spans="1:26" ht="21" customHeight="1" x14ac:dyDescent="0.25">
      <c r="A55" s="23">
        <v>1</v>
      </c>
      <c r="B55" s="24" t="s">
        <v>53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26" ht="47.25" x14ac:dyDescent="0.25">
      <c r="A56" s="12"/>
      <c r="B56" s="25" t="s">
        <v>54</v>
      </c>
      <c r="C56" s="12" t="s">
        <v>55</v>
      </c>
      <c r="D56" s="12" t="s">
        <v>56</v>
      </c>
      <c r="E56" s="12">
        <f t="shared" ref="E56:J56" si="4">E57+E58+E59</f>
        <v>15</v>
      </c>
      <c r="F56" s="12">
        <f t="shared" si="4"/>
        <v>15</v>
      </c>
      <c r="G56" s="12">
        <f t="shared" si="4"/>
        <v>15</v>
      </c>
      <c r="H56" s="12">
        <f t="shared" si="4"/>
        <v>15</v>
      </c>
      <c r="I56" s="12">
        <f t="shared" si="4"/>
        <v>15</v>
      </c>
      <c r="J56" s="12">
        <f t="shared" si="4"/>
        <v>15</v>
      </c>
      <c r="K56" s="12"/>
      <c r="L56" s="12"/>
      <c r="M56" s="12"/>
    </row>
    <row r="57" spans="1:26" ht="31.5" x14ac:dyDescent="0.25">
      <c r="A57" s="12"/>
      <c r="B57" s="26" t="s">
        <v>57</v>
      </c>
      <c r="C57" s="12" t="s">
        <v>55</v>
      </c>
      <c r="D57" s="12" t="s">
        <v>56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  <c r="K57" s="12"/>
      <c r="L57" s="12"/>
      <c r="M57" s="12"/>
    </row>
    <row r="58" spans="1:26" ht="21.75" customHeight="1" x14ac:dyDescent="0.25">
      <c r="A58" s="12"/>
      <c r="B58" s="27" t="s">
        <v>58</v>
      </c>
      <c r="C58" s="12" t="s">
        <v>55</v>
      </c>
      <c r="D58" s="12" t="s">
        <v>56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/>
      <c r="L58" s="12"/>
      <c r="M58" s="12"/>
    </row>
    <row r="59" spans="1:26" ht="63" x14ac:dyDescent="0.25">
      <c r="A59" s="12"/>
      <c r="B59" s="27" t="s">
        <v>59</v>
      </c>
      <c r="C59" s="12" t="s">
        <v>55</v>
      </c>
      <c r="D59" s="12" t="s">
        <v>56</v>
      </c>
      <c r="E59" s="12">
        <v>13</v>
      </c>
      <c r="F59" s="12">
        <v>13</v>
      </c>
      <c r="G59" s="12">
        <v>13</v>
      </c>
      <c r="H59" s="12">
        <v>13</v>
      </c>
      <c r="I59" s="12">
        <v>13</v>
      </c>
      <c r="J59" s="12">
        <v>13</v>
      </c>
      <c r="K59" s="12"/>
      <c r="L59" s="12"/>
      <c r="M59" s="12"/>
    </row>
    <row r="60" spans="1:26" ht="47.25" x14ac:dyDescent="0.25">
      <c r="A60" s="12"/>
      <c r="B60" s="27" t="s">
        <v>60</v>
      </c>
      <c r="C60" s="12" t="s">
        <v>55</v>
      </c>
      <c r="D60" s="12" t="s">
        <v>56</v>
      </c>
      <c r="E60" s="12">
        <v>65</v>
      </c>
      <c r="F60" s="12"/>
      <c r="G60" s="12">
        <f>E60</f>
        <v>65</v>
      </c>
      <c r="H60" s="12">
        <v>111</v>
      </c>
      <c r="I60" s="12"/>
      <c r="J60" s="12">
        <f>H60</f>
        <v>111</v>
      </c>
      <c r="K60" s="12">
        <f>H60-E60</f>
        <v>46</v>
      </c>
      <c r="L60" s="12"/>
      <c r="M60" s="12">
        <f>K60</f>
        <v>46</v>
      </c>
    </row>
    <row r="61" spans="1:26" ht="94.5" x14ac:dyDescent="0.25">
      <c r="A61" s="12"/>
      <c r="B61" s="27" t="s">
        <v>61</v>
      </c>
      <c r="C61" s="12" t="s">
        <v>55</v>
      </c>
      <c r="D61" s="12" t="s">
        <v>56</v>
      </c>
      <c r="E61" s="12">
        <v>31</v>
      </c>
      <c r="F61" s="12"/>
      <c r="G61" s="12">
        <f>E61</f>
        <v>31</v>
      </c>
      <c r="H61" s="12">
        <v>66</v>
      </c>
      <c r="I61" s="12"/>
      <c r="J61" s="12">
        <f>H61</f>
        <v>66</v>
      </c>
      <c r="K61" s="12">
        <f>H61-E61</f>
        <v>35</v>
      </c>
      <c r="L61" s="12"/>
      <c r="M61" s="12">
        <f>K61</f>
        <v>35</v>
      </c>
    </row>
    <row r="62" spans="1:26" ht="54" customHeight="1" x14ac:dyDescent="0.25">
      <c r="A62" s="12"/>
      <c r="B62" s="25" t="s">
        <v>62</v>
      </c>
      <c r="C62" s="12" t="s">
        <v>55</v>
      </c>
      <c r="D62" s="12" t="s">
        <v>63</v>
      </c>
      <c r="E62" s="28">
        <f>E63+E64+E65+E66</f>
        <v>103</v>
      </c>
      <c r="F62" s="12"/>
      <c r="G62" s="12">
        <f>E62+F62</f>
        <v>103</v>
      </c>
      <c r="H62" s="28">
        <f>H63+H64+H65+H66</f>
        <v>103</v>
      </c>
      <c r="I62" s="12"/>
      <c r="J62" s="12">
        <f>H62+I62</f>
        <v>103</v>
      </c>
      <c r="K62" s="12"/>
      <c r="L62" s="12"/>
      <c r="M62" s="12"/>
    </row>
    <row r="63" spans="1:26" ht="38.25" customHeight="1" x14ac:dyDescent="0.25">
      <c r="A63" s="12"/>
      <c r="B63" s="25" t="s">
        <v>64</v>
      </c>
      <c r="C63" s="12" t="s">
        <v>55</v>
      </c>
      <c r="D63" s="12" t="s">
        <v>63</v>
      </c>
      <c r="E63" s="28">
        <f>44.5+2</f>
        <v>46.5</v>
      </c>
      <c r="F63" s="12"/>
      <c r="G63" s="12">
        <f>E63+F63</f>
        <v>46.5</v>
      </c>
      <c r="H63" s="28">
        <f>44.5+2</f>
        <v>46.5</v>
      </c>
      <c r="I63" s="12"/>
      <c r="J63" s="12">
        <f>H63+I63</f>
        <v>46.5</v>
      </c>
      <c r="K63" s="12"/>
      <c r="L63" s="12"/>
      <c r="M63" s="12"/>
    </row>
    <row r="64" spans="1:26" ht="26.25" customHeight="1" x14ac:dyDescent="0.25">
      <c r="A64" s="12"/>
      <c r="B64" s="25" t="s">
        <v>65</v>
      </c>
      <c r="C64" s="12" t="s">
        <v>55</v>
      </c>
      <c r="D64" s="12" t="s">
        <v>63</v>
      </c>
      <c r="E64" s="28">
        <f>17+2</f>
        <v>19</v>
      </c>
      <c r="F64" s="12"/>
      <c r="G64" s="12">
        <f>E64+F64</f>
        <v>19</v>
      </c>
      <c r="H64" s="28">
        <f>17+2</f>
        <v>19</v>
      </c>
      <c r="I64" s="12"/>
      <c r="J64" s="12">
        <f>H64+I64</f>
        <v>19</v>
      </c>
      <c r="K64" s="12"/>
      <c r="L64" s="12"/>
      <c r="M64" s="12"/>
    </row>
    <row r="65" spans="1:13" ht="27" customHeight="1" x14ac:dyDescent="0.25">
      <c r="A65" s="12"/>
      <c r="B65" s="25" t="s">
        <v>66</v>
      </c>
      <c r="C65" s="12" t="s">
        <v>55</v>
      </c>
      <c r="D65" s="12" t="s">
        <v>63</v>
      </c>
      <c r="E65" s="28">
        <f>25+5</f>
        <v>30</v>
      </c>
      <c r="F65" s="12"/>
      <c r="G65" s="12">
        <f>E65+F65</f>
        <v>30</v>
      </c>
      <c r="H65" s="28">
        <f>25+5</f>
        <v>30</v>
      </c>
      <c r="I65" s="12"/>
      <c r="J65" s="12">
        <f>H65+I65</f>
        <v>30</v>
      </c>
      <c r="K65" s="12"/>
      <c r="L65" s="12"/>
      <c r="M65" s="12"/>
    </row>
    <row r="66" spans="1:13" ht="63" x14ac:dyDescent="0.25">
      <c r="A66" s="12"/>
      <c r="B66" s="25" t="s">
        <v>67</v>
      </c>
      <c r="C66" s="12" t="s">
        <v>55</v>
      </c>
      <c r="D66" s="12" t="s">
        <v>63</v>
      </c>
      <c r="E66" s="28">
        <f>5.5+2</f>
        <v>7.5</v>
      </c>
      <c r="F66" s="12"/>
      <c r="G66" s="12">
        <f>E66+F66</f>
        <v>7.5</v>
      </c>
      <c r="H66" s="28">
        <f>5.5+2</f>
        <v>7.5</v>
      </c>
      <c r="I66" s="12"/>
      <c r="J66" s="12">
        <f>H66+I66</f>
        <v>7.5</v>
      </c>
      <c r="K66" s="12"/>
      <c r="L66" s="12"/>
      <c r="M66" s="12"/>
    </row>
    <row r="67" spans="1:13" ht="195" customHeight="1" x14ac:dyDescent="0.25">
      <c r="A67" s="12"/>
      <c r="B67" s="26" t="s">
        <v>68</v>
      </c>
      <c r="C67" s="28" t="s">
        <v>69</v>
      </c>
      <c r="D67" s="28" t="s">
        <v>70</v>
      </c>
      <c r="E67" s="19">
        <f>E32</f>
        <v>20553932.09</v>
      </c>
      <c r="F67" s="19"/>
      <c r="G67" s="19">
        <f>E67</f>
        <v>20553932.09</v>
      </c>
      <c r="H67" s="12">
        <f>H32</f>
        <v>19793325.23</v>
      </c>
      <c r="I67" s="12"/>
      <c r="J67" s="12">
        <f>H67</f>
        <v>19793325.23</v>
      </c>
      <c r="K67" s="19">
        <f>H67-E67</f>
        <v>-760606.8599999994</v>
      </c>
      <c r="L67" s="12"/>
      <c r="M67" s="12">
        <f>K67</f>
        <v>-760606.8599999994</v>
      </c>
    </row>
    <row r="68" spans="1:13" ht="99" customHeight="1" x14ac:dyDescent="0.25">
      <c r="A68" s="12"/>
      <c r="B68" s="27" t="s">
        <v>71</v>
      </c>
      <c r="C68" s="28" t="s">
        <v>72</v>
      </c>
      <c r="D68" s="28" t="s">
        <v>70</v>
      </c>
      <c r="E68" s="28">
        <v>104976</v>
      </c>
      <c r="F68" s="28"/>
      <c r="G68" s="28">
        <f>E68+F68</f>
        <v>104976</v>
      </c>
      <c r="H68" s="28">
        <v>96228.97</v>
      </c>
      <c r="I68" s="28"/>
      <c r="J68" s="28">
        <f>H68+I68</f>
        <v>96228.97</v>
      </c>
      <c r="K68" s="12">
        <f>H68-E68</f>
        <v>-8747.0299999999988</v>
      </c>
      <c r="L68" s="12"/>
      <c r="M68" s="12">
        <f>K68</f>
        <v>-8747.0299999999988</v>
      </c>
    </row>
    <row r="69" spans="1:13" ht="120" customHeight="1" x14ac:dyDescent="0.25">
      <c r="A69" s="12"/>
      <c r="B69" s="27" t="s">
        <v>73</v>
      </c>
      <c r="C69" s="28" t="s">
        <v>72</v>
      </c>
      <c r="D69" s="28" t="s">
        <v>70</v>
      </c>
      <c r="E69" s="28">
        <v>380</v>
      </c>
      <c r="F69" s="28"/>
      <c r="G69" s="28">
        <f>E69+F69</f>
        <v>380</v>
      </c>
      <c r="H69" s="28">
        <v>380</v>
      </c>
      <c r="I69" s="28"/>
      <c r="J69" s="28">
        <f>H69+I69</f>
        <v>380</v>
      </c>
      <c r="K69" s="12">
        <f>K70</f>
        <v>0</v>
      </c>
      <c r="L69" s="12"/>
      <c r="M69" s="12">
        <f>K69</f>
        <v>0</v>
      </c>
    </row>
    <row r="70" spans="1:13" ht="81" customHeight="1" x14ac:dyDescent="0.25">
      <c r="A70" s="12"/>
      <c r="B70" s="27" t="s">
        <v>74</v>
      </c>
      <c r="C70" s="28" t="s">
        <v>72</v>
      </c>
      <c r="D70" s="28" t="s">
        <v>70</v>
      </c>
      <c r="E70" s="28"/>
      <c r="F70" s="28">
        <v>588362</v>
      </c>
      <c r="G70" s="28">
        <v>588362</v>
      </c>
      <c r="H70" s="28"/>
      <c r="I70" s="28">
        <v>576210</v>
      </c>
      <c r="J70" s="28">
        <v>576210</v>
      </c>
      <c r="K70" s="12"/>
      <c r="L70" s="12">
        <f>I70-F70</f>
        <v>-12152</v>
      </c>
      <c r="M70" s="12">
        <f>L70</f>
        <v>-12152</v>
      </c>
    </row>
    <row r="71" spans="1:13" ht="291" customHeight="1" x14ac:dyDescent="0.25">
      <c r="A71" s="12"/>
      <c r="B71" s="29" t="s">
        <v>75</v>
      </c>
      <c r="C71" s="28" t="s">
        <v>69</v>
      </c>
      <c r="D71" s="28" t="s">
        <v>70</v>
      </c>
      <c r="E71" s="28"/>
      <c r="F71" s="28">
        <v>1524643</v>
      </c>
      <c r="G71" s="28">
        <f>F71</f>
        <v>1524643</v>
      </c>
      <c r="H71" s="28"/>
      <c r="I71" s="28">
        <v>1517309.26</v>
      </c>
      <c r="J71" s="28">
        <f>I71</f>
        <v>1517309.26</v>
      </c>
      <c r="K71" s="12"/>
      <c r="L71" s="12">
        <f>I71-F71</f>
        <v>-7333.7399999999907</v>
      </c>
      <c r="M71" s="12">
        <f>L71</f>
        <v>-7333.7399999999907</v>
      </c>
    </row>
    <row r="72" spans="1:13" ht="22.5" customHeight="1" x14ac:dyDescent="0.25">
      <c r="A72" s="23">
        <v>2</v>
      </c>
      <c r="B72" s="23" t="s">
        <v>76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ht="31.5" x14ac:dyDescent="0.25">
      <c r="A73" s="12"/>
      <c r="B73" s="27" t="s">
        <v>77</v>
      </c>
      <c r="C73" s="28" t="s">
        <v>78</v>
      </c>
      <c r="D73" s="28" t="s">
        <v>79</v>
      </c>
      <c r="E73" s="12">
        <v>28500</v>
      </c>
      <c r="F73" s="12"/>
      <c r="G73" s="12">
        <f t="shared" ref="G73:G79" si="5">E73+F73</f>
        <v>28500</v>
      </c>
      <c r="H73" s="12">
        <v>39169</v>
      </c>
      <c r="I73" s="12"/>
      <c r="J73" s="12">
        <f t="shared" ref="J73:J79" si="6">H73+I73</f>
        <v>39169</v>
      </c>
      <c r="K73" s="12">
        <f>H73-E73</f>
        <v>10669</v>
      </c>
      <c r="L73" s="12">
        <f t="shared" ref="L73:M77" si="7">I73-F73</f>
        <v>0</v>
      </c>
      <c r="M73" s="12">
        <f t="shared" si="7"/>
        <v>10669</v>
      </c>
    </row>
    <row r="74" spans="1:13" ht="85.5" customHeight="1" x14ac:dyDescent="0.25">
      <c r="A74" s="12"/>
      <c r="B74" s="27" t="s">
        <v>80</v>
      </c>
      <c r="C74" s="28" t="s">
        <v>55</v>
      </c>
      <c r="D74" s="28" t="s">
        <v>79</v>
      </c>
      <c r="E74" s="12">
        <v>740</v>
      </c>
      <c r="F74" s="12"/>
      <c r="G74" s="12">
        <f t="shared" si="5"/>
        <v>740</v>
      </c>
      <c r="H74" s="12">
        <v>818</v>
      </c>
      <c r="I74" s="12"/>
      <c r="J74" s="12">
        <f t="shared" si="6"/>
        <v>818</v>
      </c>
      <c r="K74" s="12">
        <f>H74-E74</f>
        <v>78</v>
      </c>
      <c r="L74" s="12">
        <f t="shared" si="7"/>
        <v>0</v>
      </c>
      <c r="M74" s="12">
        <f t="shared" si="7"/>
        <v>78</v>
      </c>
    </row>
    <row r="75" spans="1:13" ht="40.5" customHeight="1" x14ac:dyDescent="0.25">
      <c r="A75" s="12"/>
      <c r="B75" s="27" t="s">
        <v>81</v>
      </c>
      <c r="C75" s="28" t="s">
        <v>69</v>
      </c>
      <c r="D75" s="28" t="s">
        <v>70</v>
      </c>
      <c r="E75" s="12"/>
      <c r="F75" s="12">
        <v>548000</v>
      </c>
      <c r="G75" s="12">
        <f t="shared" si="5"/>
        <v>548000</v>
      </c>
      <c r="H75" s="12"/>
      <c r="I75" s="12">
        <v>555770.6</v>
      </c>
      <c r="J75" s="12">
        <f t="shared" si="6"/>
        <v>555770.6</v>
      </c>
      <c r="K75" s="12">
        <f>H75-E75</f>
        <v>0</v>
      </c>
      <c r="L75" s="12">
        <f t="shared" si="7"/>
        <v>7770.5999999999767</v>
      </c>
      <c r="M75" s="12">
        <f t="shared" si="7"/>
        <v>7770.5999999999767</v>
      </c>
    </row>
    <row r="76" spans="1:13" ht="73.5" customHeight="1" x14ac:dyDescent="0.25">
      <c r="A76" s="12"/>
      <c r="B76" s="27" t="s">
        <v>82</v>
      </c>
      <c r="C76" s="28" t="s">
        <v>78</v>
      </c>
      <c r="D76" s="28" t="s">
        <v>79</v>
      </c>
      <c r="E76" s="12">
        <v>1800</v>
      </c>
      <c r="F76" s="12"/>
      <c r="G76" s="12">
        <f t="shared" si="5"/>
        <v>1800</v>
      </c>
      <c r="H76" s="12">
        <v>1954</v>
      </c>
      <c r="I76" s="12"/>
      <c r="J76" s="12">
        <f t="shared" si="6"/>
        <v>1954</v>
      </c>
      <c r="K76" s="12">
        <f>H76-E76</f>
        <v>154</v>
      </c>
      <c r="L76" s="12"/>
      <c r="M76" s="12">
        <f>K76</f>
        <v>154</v>
      </c>
    </row>
    <row r="77" spans="1:13" ht="69" customHeight="1" x14ac:dyDescent="0.25">
      <c r="A77" s="12"/>
      <c r="B77" s="27" t="s">
        <v>83</v>
      </c>
      <c r="C77" s="28" t="s">
        <v>55</v>
      </c>
      <c r="D77" s="28" t="s">
        <v>84</v>
      </c>
      <c r="E77" s="28"/>
      <c r="F77" s="28">
        <v>22</v>
      </c>
      <c r="G77" s="28">
        <f t="shared" si="5"/>
        <v>22</v>
      </c>
      <c r="H77" s="28"/>
      <c r="I77" s="28">
        <v>22</v>
      </c>
      <c r="J77" s="28">
        <f t="shared" si="6"/>
        <v>22</v>
      </c>
      <c r="K77" s="12"/>
      <c r="L77" s="12">
        <f t="shared" si="7"/>
        <v>0</v>
      </c>
      <c r="M77" s="12">
        <f>L77</f>
        <v>0</v>
      </c>
    </row>
    <row r="78" spans="1:13" ht="113.25" customHeight="1" x14ac:dyDescent="0.25">
      <c r="A78" s="30"/>
      <c r="B78" s="27" t="s">
        <v>85</v>
      </c>
      <c r="C78" s="28" t="s">
        <v>55</v>
      </c>
      <c r="D78" s="28" t="s">
        <v>84</v>
      </c>
      <c r="E78" s="28">
        <v>6</v>
      </c>
      <c r="F78" s="28"/>
      <c r="G78" s="28">
        <f t="shared" si="5"/>
        <v>6</v>
      </c>
      <c r="H78" s="28">
        <v>6</v>
      </c>
      <c r="I78" s="28"/>
      <c r="J78" s="28">
        <f t="shared" si="6"/>
        <v>6</v>
      </c>
      <c r="K78" s="12">
        <f>H78-E78</f>
        <v>0</v>
      </c>
      <c r="L78" s="12"/>
      <c r="M78" s="12">
        <f>K78</f>
        <v>0</v>
      </c>
    </row>
    <row r="79" spans="1:13" ht="67.5" customHeight="1" x14ac:dyDescent="0.25">
      <c r="A79" s="30"/>
      <c r="B79" s="31" t="s">
        <v>86</v>
      </c>
      <c r="C79" s="32" t="s">
        <v>55</v>
      </c>
      <c r="D79" s="32" t="s">
        <v>84</v>
      </c>
      <c r="E79" s="28"/>
      <c r="F79" s="28">
        <v>1</v>
      </c>
      <c r="G79" s="28">
        <f t="shared" si="5"/>
        <v>1</v>
      </c>
      <c r="H79" s="28"/>
      <c r="I79" s="28">
        <v>1</v>
      </c>
      <c r="J79" s="28">
        <f t="shared" si="6"/>
        <v>1</v>
      </c>
      <c r="K79" s="12"/>
      <c r="L79" s="12"/>
      <c r="M79" s="12"/>
    </row>
    <row r="80" spans="1:13" ht="31.5" x14ac:dyDescent="0.25">
      <c r="A80" s="23">
        <v>3</v>
      </c>
      <c r="B80" s="23" t="s">
        <v>87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26" ht="63.75" customHeight="1" x14ac:dyDescent="0.25">
      <c r="A81" s="12"/>
      <c r="B81" s="26" t="s">
        <v>88</v>
      </c>
      <c r="C81" s="28" t="s">
        <v>69</v>
      </c>
      <c r="D81" s="28" t="s">
        <v>89</v>
      </c>
      <c r="E81" s="33">
        <v>721</v>
      </c>
      <c r="F81" s="33"/>
      <c r="G81" s="33">
        <f>E81</f>
        <v>721</v>
      </c>
      <c r="H81" s="33">
        <v>505</v>
      </c>
      <c r="I81" s="33"/>
      <c r="J81" s="33">
        <f>H81</f>
        <v>505</v>
      </c>
      <c r="K81" s="33">
        <f>H81-E81</f>
        <v>-216</v>
      </c>
      <c r="L81" s="33"/>
      <c r="M81" s="33">
        <f>J81-G81</f>
        <v>-216</v>
      </c>
    </row>
    <row r="82" spans="1:26" ht="133.5" customHeight="1" x14ac:dyDescent="0.25">
      <c r="A82" s="12"/>
      <c r="B82" s="27" t="s">
        <v>90</v>
      </c>
      <c r="C82" s="28" t="s">
        <v>69</v>
      </c>
      <c r="D82" s="28" t="s">
        <v>89</v>
      </c>
      <c r="E82" s="34"/>
      <c r="F82" s="34">
        <v>26744</v>
      </c>
      <c r="G82" s="34">
        <f>F82</f>
        <v>26744</v>
      </c>
      <c r="H82" s="34"/>
      <c r="I82" s="34">
        <v>26191</v>
      </c>
      <c r="J82" s="34">
        <f>I82</f>
        <v>26191</v>
      </c>
      <c r="K82" s="33"/>
      <c r="L82" s="33">
        <f>I82-F82</f>
        <v>-553</v>
      </c>
      <c r="M82" s="33">
        <f>J82-G82</f>
        <v>-553</v>
      </c>
    </row>
    <row r="83" spans="1:26" ht="121.5" customHeight="1" x14ac:dyDescent="0.25">
      <c r="A83" s="12"/>
      <c r="B83" s="27" t="s">
        <v>91</v>
      </c>
      <c r="C83" s="28" t="s">
        <v>69</v>
      </c>
      <c r="D83" s="28" t="s">
        <v>89</v>
      </c>
      <c r="E83" s="34">
        <v>257571</v>
      </c>
      <c r="F83" s="34"/>
      <c r="G83" s="34">
        <v>257570.66666666666</v>
      </c>
      <c r="H83" s="34">
        <v>237804</v>
      </c>
      <c r="I83" s="34"/>
      <c r="J83" s="34">
        <v>237804.41833333336</v>
      </c>
      <c r="K83" s="33">
        <v>-19766</v>
      </c>
      <c r="L83" s="33"/>
      <c r="M83" s="33">
        <f>J83-G83</f>
        <v>-19766.248333333293</v>
      </c>
    </row>
    <row r="84" spans="1:26" ht="27" customHeight="1" x14ac:dyDescent="0.25">
      <c r="A84" s="23">
        <v>4</v>
      </c>
      <c r="B84" s="23" t="s">
        <v>92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P84" s="35"/>
      <c r="Q84" s="35"/>
      <c r="R84" s="35"/>
      <c r="S84" s="35"/>
    </row>
    <row r="85" spans="1:26" ht="99.75" customHeight="1" x14ac:dyDescent="0.25">
      <c r="A85" s="23"/>
      <c r="B85" s="27" t="s">
        <v>93</v>
      </c>
      <c r="C85" s="28" t="s">
        <v>94</v>
      </c>
      <c r="D85" s="28" t="s">
        <v>89</v>
      </c>
      <c r="E85" s="28">
        <v>100</v>
      </c>
      <c r="F85" s="28"/>
      <c r="G85" s="28">
        <f>E85</f>
        <v>100</v>
      </c>
      <c r="H85" s="28">
        <v>100</v>
      </c>
      <c r="I85" s="28"/>
      <c r="J85" s="28">
        <f>H85</f>
        <v>100</v>
      </c>
      <c r="K85" s="12">
        <f>H85-E85</f>
        <v>0</v>
      </c>
      <c r="L85" s="12"/>
      <c r="M85" s="12">
        <f>J85-G85</f>
        <v>0</v>
      </c>
      <c r="P85" s="35"/>
      <c r="Q85" s="35"/>
      <c r="R85" s="35"/>
      <c r="S85" s="35"/>
    </row>
    <row r="86" spans="1:26" ht="177" customHeight="1" x14ac:dyDescent="0.25">
      <c r="A86" s="23"/>
      <c r="B86" s="27" t="s">
        <v>95</v>
      </c>
      <c r="C86" s="28" t="s">
        <v>94</v>
      </c>
      <c r="D86" s="28" t="s">
        <v>89</v>
      </c>
      <c r="E86" s="36">
        <v>101.6</v>
      </c>
      <c r="F86" s="36"/>
      <c r="G86" s="36">
        <f>E86+F86</f>
        <v>101.6</v>
      </c>
      <c r="H86" s="36">
        <v>139.6</v>
      </c>
      <c r="I86" s="36"/>
      <c r="J86" s="36">
        <f>H86+I86</f>
        <v>139.6</v>
      </c>
      <c r="K86" s="37">
        <f>H86-E86</f>
        <v>38</v>
      </c>
      <c r="L86" s="37"/>
      <c r="M86" s="37">
        <f>J86-G86</f>
        <v>38</v>
      </c>
      <c r="P86" s="35"/>
      <c r="Q86" s="35"/>
      <c r="R86" s="35"/>
      <c r="S86" s="35"/>
    </row>
    <row r="87" spans="1:26" ht="346.5" x14ac:dyDescent="0.25">
      <c r="A87" s="12"/>
      <c r="B87" s="25" t="s">
        <v>96</v>
      </c>
      <c r="C87" s="12" t="s">
        <v>94</v>
      </c>
      <c r="D87" s="12" t="s">
        <v>89</v>
      </c>
      <c r="E87" s="36"/>
      <c r="F87" s="36">
        <v>100</v>
      </c>
      <c r="G87" s="36">
        <f>F87</f>
        <v>100</v>
      </c>
      <c r="H87" s="36"/>
      <c r="I87" s="36">
        <v>100</v>
      </c>
      <c r="J87" s="36">
        <f>I87</f>
        <v>100</v>
      </c>
      <c r="K87" s="37">
        <f>H87-E87</f>
        <v>0</v>
      </c>
      <c r="L87" s="37"/>
      <c r="M87" s="37">
        <f>J87-G87</f>
        <v>0</v>
      </c>
      <c r="P87" s="35"/>
      <c r="Q87" s="35"/>
      <c r="R87" s="35"/>
      <c r="S87" s="35"/>
    </row>
    <row r="88" spans="1:26" x14ac:dyDescent="0.25">
      <c r="A88" s="18"/>
      <c r="B88" s="38"/>
      <c r="C88" s="18"/>
      <c r="D88" s="18"/>
      <c r="E88" s="39"/>
      <c r="F88" s="39"/>
      <c r="G88" s="39"/>
      <c r="H88" s="39"/>
      <c r="I88" s="39"/>
      <c r="J88" s="39"/>
      <c r="K88" s="40"/>
      <c r="L88" s="40"/>
      <c r="M88" s="40"/>
      <c r="P88" s="35"/>
      <c r="Q88" s="35"/>
      <c r="R88" s="35"/>
      <c r="S88" s="35"/>
    </row>
    <row r="89" spans="1:26" s="16" customFormat="1" ht="18.75" customHeight="1" x14ac:dyDescent="0.25">
      <c r="A89" s="56" t="s">
        <v>97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s="16" customFormat="1" ht="18.75" customHeight="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s="16" customFormat="1" ht="18.75" customHeight="1" x14ac:dyDescent="0.25">
      <c r="A91" s="81" t="s">
        <v>44</v>
      </c>
      <c r="B91" s="83" t="s">
        <v>49</v>
      </c>
      <c r="C91" s="84"/>
      <c r="D91" s="81" t="s">
        <v>50</v>
      </c>
      <c r="E91" s="83" t="s">
        <v>98</v>
      </c>
      <c r="F91" s="87"/>
      <c r="G91" s="87"/>
      <c r="H91" s="87"/>
      <c r="I91" s="87"/>
      <c r="J91" s="87"/>
      <c r="K91" s="87"/>
      <c r="L91" s="87"/>
      <c r="M91" s="8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s="16" customFormat="1" ht="18.75" customHeight="1" x14ac:dyDescent="0.25">
      <c r="A92" s="82"/>
      <c r="B92" s="85"/>
      <c r="C92" s="86"/>
      <c r="D92" s="82"/>
      <c r="E92" s="85"/>
      <c r="F92" s="88"/>
      <c r="G92" s="88"/>
      <c r="H92" s="88"/>
      <c r="I92" s="88"/>
      <c r="J92" s="88"/>
      <c r="K92" s="88"/>
      <c r="L92" s="88"/>
      <c r="M92" s="86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s="16" customFormat="1" ht="18.75" customHeight="1" x14ac:dyDescent="0.25">
      <c r="A93" s="20">
        <v>1</v>
      </c>
      <c r="B93" s="77">
        <v>2</v>
      </c>
      <c r="C93" s="78"/>
      <c r="D93" s="20">
        <v>3</v>
      </c>
      <c r="E93" s="77">
        <v>4</v>
      </c>
      <c r="F93" s="79"/>
      <c r="G93" s="79"/>
      <c r="H93" s="79"/>
      <c r="I93" s="79"/>
      <c r="J93" s="79"/>
      <c r="K93" s="79"/>
      <c r="L93" s="79"/>
      <c r="M93" s="78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s="44" customFormat="1" ht="18.75" customHeight="1" x14ac:dyDescent="0.25">
      <c r="A94" s="42">
        <v>1</v>
      </c>
      <c r="B94" s="72" t="s">
        <v>53</v>
      </c>
      <c r="C94" s="73"/>
      <c r="D94" s="42"/>
      <c r="E94" s="72"/>
      <c r="F94" s="74"/>
      <c r="G94" s="74"/>
      <c r="H94" s="74"/>
      <c r="I94" s="74"/>
      <c r="J94" s="74"/>
      <c r="K94" s="74"/>
      <c r="L94" s="74"/>
      <c r="M94" s="7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s="16" customFormat="1" ht="116.25" customHeight="1" x14ac:dyDescent="0.25">
      <c r="B95" s="52" t="str">
        <f>B67</f>
        <v>Видатки загального фонду на забезпечення діяльності палаців,будинків культури,клубів та інших закладів клубного типу</v>
      </c>
      <c r="C95" s="53"/>
      <c r="D95" s="45" t="s">
        <v>72</v>
      </c>
      <c r="E95" s="52" t="s">
        <v>42</v>
      </c>
      <c r="F95" s="55"/>
      <c r="G95" s="55"/>
      <c r="H95" s="55"/>
      <c r="I95" s="55"/>
      <c r="J95" s="55"/>
      <c r="K95" s="55"/>
      <c r="L95" s="55"/>
      <c r="M95" s="53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s="16" customFormat="1" ht="51" customHeight="1" x14ac:dyDescent="0.25">
      <c r="A96" s="20"/>
      <c r="B96" s="52" t="str">
        <f>B68</f>
        <v>Видатки на послуги з монтажу автоматичної пожежної сигналізації</v>
      </c>
      <c r="C96" s="53"/>
      <c r="D96" s="45" t="s">
        <v>72</v>
      </c>
      <c r="E96" s="54" t="s">
        <v>99</v>
      </c>
      <c r="F96" s="55"/>
      <c r="G96" s="55"/>
      <c r="H96" s="55"/>
      <c r="I96" s="55"/>
      <c r="J96" s="55"/>
      <c r="K96" s="55"/>
      <c r="L96" s="55"/>
      <c r="M96" s="53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s="16" customFormat="1" ht="52.5" customHeight="1" x14ac:dyDescent="0.25">
      <c r="A97" s="20"/>
      <c r="B97" s="52" t="str">
        <f>B70</f>
        <v>Витрати на придбання обладнання капітального характеру</v>
      </c>
      <c r="C97" s="53"/>
      <c r="D97" s="45" t="s">
        <v>72</v>
      </c>
      <c r="E97" s="52" t="s">
        <v>100</v>
      </c>
      <c r="F97" s="55"/>
      <c r="G97" s="55"/>
      <c r="H97" s="55"/>
      <c r="I97" s="55"/>
      <c r="J97" s="55"/>
      <c r="K97" s="55"/>
      <c r="L97" s="55"/>
      <c r="M97" s="53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s="16" customFormat="1" ht="174" customHeight="1" x14ac:dyDescent="0.25">
      <c r="A98" s="20"/>
      <c r="B98" s="52" t="str">
        <f>B71</f>
        <v>Витрати на проведення капітального ремонту найпростішого укриття центру культури та дозвілля с.Пирогівці Хмельницької міської громади Хмельницької області по вул.Центральна,55 с.Пирогівці</v>
      </c>
      <c r="C98" s="53"/>
      <c r="D98" s="45" t="s">
        <v>72</v>
      </c>
      <c r="E98" s="54" t="s">
        <v>99</v>
      </c>
      <c r="F98" s="55"/>
      <c r="G98" s="55"/>
      <c r="H98" s="55"/>
      <c r="I98" s="55"/>
      <c r="J98" s="55"/>
      <c r="K98" s="55"/>
      <c r="L98" s="55"/>
      <c r="M98" s="53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s="44" customFormat="1" ht="18.75" customHeight="1" x14ac:dyDescent="0.25">
      <c r="A99" s="42">
        <v>2</v>
      </c>
      <c r="B99" s="72" t="s">
        <v>76</v>
      </c>
      <c r="C99" s="73"/>
      <c r="D99" s="42"/>
      <c r="E99" s="72"/>
      <c r="F99" s="74"/>
      <c r="G99" s="74"/>
      <c r="H99" s="74"/>
      <c r="I99" s="74"/>
      <c r="J99" s="74"/>
      <c r="K99" s="74"/>
      <c r="L99" s="74"/>
      <c r="M99" s="7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s="16" customFormat="1" ht="28.5" customHeight="1" x14ac:dyDescent="0.25">
      <c r="A100" s="20"/>
      <c r="B100" s="75" t="s">
        <v>77</v>
      </c>
      <c r="C100" s="76"/>
      <c r="D100" s="45" t="s">
        <v>55</v>
      </c>
      <c r="E100" s="54" t="s">
        <v>101</v>
      </c>
      <c r="F100" s="55"/>
      <c r="G100" s="55"/>
      <c r="H100" s="55"/>
      <c r="I100" s="55"/>
      <c r="J100" s="55"/>
      <c r="K100" s="55"/>
      <c r="L100" s="55"/>
      <c r="M100" s="53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s="44" customFormat="1" ht="24.75" customHeight="1" x14ac:dyDescent="0.25">
      <c r="A101" s="42">
        <v>3</v>
      </c>
      <c r="B101" s="72" t="s">
        <v>87</v>
      </c>
      <c r="C101" s="73"/>
      <c r="D101" s="42"/>
      <c r="E101" s="72"/>
      <c r="F101" s="74"/>
      <c r="G101" s="74"/>
      <c r="H101" s="74"/>
      <c r="I101" s="74"/>
      <c r="J101" s="74"/>
      <c r="K101" s="74"/>
      <c r="L101" s="74"/>
      <c r="M101" s="7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s="16" customFormat="1" ht="36.75" customHeight="1" x14ac:dyDescent="0.25">
      <c r="A102" s="20"/>
      <c r="B102" s="65" t="s">
        <v>88</v>
      </c>
      <c r="C102" s="66"/>
      <c r="D102" s="45" t="s">
        <v>72</v>
      </c>
      <c r="E102" s="67" t="s">
        <v>102</v>
      </c>
      <c r="F102" s="68"/>
      <c r="G102" s="68"/>
      <c r="H102" s="68"/>
      <c r="I102" s="68"/>
      <c r="J102" s="68"/>
      <c r="K102" s="68"/>
      <c r="L102" s="68"/>
      <c r="M102" s="69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s="16" customFormat="1" ht="72.75" customHeight="1" x14ac:dyDescent="0.25">
      <c r="A103" s="20"/>
      <c r="B103" s="70" t="s">
        <v>90</v>
      </c>
      <c r="C103" s="71"/>
      <c r="D103" s="45" t="s">
        <v>72</v>
      </c>
      <c r="E103" s="54" t="s">
        <v>100</v>
      </c>
      <c r="F103" s="55"/>
      <c r="G103" s="55"/>
      <c r="H103" s="55"/>
      <c r="I103" s="55"/>
      <c r="J103" s="55"/>
      <c r="K103" s="55"/>
      <c r="L103" s="55"/>
      <c r="M103" s="53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s="44" customFormat="1" ht="18.75" customHeight="1" x14ac:dyDescent="0.25">
      <c r="A104" s="42">
        <v>4</v>
      </c>
      <c r="B104" s="72" t="s">
        <v>92</v>
      </c>
      <c r="C104" s="73"/>
      <c r="D104" s="42"/>
      <c r="E104" s="72"/>
      <c r="F104" s="74"/>
      <c r="G104" s="74"/>
      <c r="H104" s="74"/>
      <c r="I104" s="74"/>
      <c r="J104" s="74"/>
      <c r="K104" s="74"/>
      <c r="L104" s="74"/>
      <c r="M104" s="7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s="16" customFormat="1" ht="99.75" customHeight="1" x14ac:dyDescent="0.25">
      <c r="A105" s="20"/>
      <c r="B105" s="52" t="s">
        <v>95</v>
      </c>
      <c r="C105" s="53"/>
      <c r="D105" s="45" t="s">
        <v>94</v>
      </c>
      <c r="E105" s="54" t="s">
        <v>103</v>
      </c>
      <c r="F105" s="55"/>
      <c r="G105" s="55"/>
      <c r="H105" s="55"/>
      <c r="I105" s="55"/>
      <c r="J105" s="55"/>
      <c r="K105" s="55"/>
      <c r="L105" s="55"/>
      <c r="M105" s="53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s="16" customFormat="1" ht="18.75" customHeight="1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s="16" customFormat="1" ht="18.75" customHeight="1" x14ac:dyDescent="0.25">
      <c r="A107" s="56" t="s">
        <v>104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s="16" customFormat="1" ht="18.75" customHeight="1" x14ac:dyDescent="0.25">
      <c r="A108" s="58" t="s">
        <v>105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60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x14ac:dyDescent="0.25">
      <c r="A109" s="11"/>
    </row>
    <row r="110" spans="1:26" ht="18" customHeight="1" x14ac:dyDescent="0.25">
      <c r="A110" s="13" t="s">
        <v>106</v>
      </c>
      <c r="B110" s="13"/>
      <c r="C110" s="13"/>
      <c r="D110" s="13"/>
    </row>
    <row r="111" spans="1:26" ht="22.5" customHeight="1" x14ac:dyDescent="0.25">
      <c r="A111" s="61" t="s">
        <v>107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3"/>
    </row>
    <row r="112" spans="1:26" ht="54" customHeight="1" x14ac:dyDescent="0.25">
      <c r="A112" s="64" t="s">
        <v>108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</row>
    <row r="113" spans="1:13" ht="19.5" customHeight="1" x14ac:dyDescent="0.25">
      <c r="A113" s="46"/>
      <c r="B113" s="46"/>
      <c r="C113" s="46"/>
      <c r="D113" s="46"/>
    </row>
    <row r="114" spans="1:13" x14ac:dyDescent="0.25">
      <c r="A114" s="48" t="s">
        <v>109</v>
      </c>
      <c r="B114" s="48"/>
      <c r="C114" s="48"/>
      <c r="D114" s="48"/>
      <c r="E114" s="48"/>
    </row>
    <row r="115" spans="1:13" ht="31.5" customHeight="1" x14ac:dyDescent="0.25">
      <c r="A115" s="48"/>
      <c r="B115" s="48"/>
      <c r="C115" s="48"/>
      <c r="D115" s="48"/>
      <c r="E115" s="48"/>
      <c r="G115" s="49"/>
      <c r="H115" s="49"/>
      <c r="J115" s="50" t="s">
        <v>110</v>
      </c>
      <c r="K115" s="50"/>
      <c r="L115" s="50"/>
      <c r="M115" s="50"/>
    </row>
    <row r="116" spans="1:13" ht="15.75" customHeight="1" x14ac:dyDescent="0.25">
      <c r="A116" s="47"/>
      <c r="B116" s="47"/>
      <c r="C116" s="47"/>
      <c r="D116" s="47"/>
      <c r="E116" s="47"/>
      <c r="J116" s="51"/>
      <c r="K116" s="51"/>
      <c r="L116" s="51"/>
      <c r="M116" s="51"/>
    </row>
    <row r="117" spans="1:13" ht="43.5" customHeight="1" x14ac:dyDescent="0.25">
      <c r="A117" s="48" t="s">
        <v>111</v>
      </c>
      <c r="B117" s="48"/>
      <c r="C117" s="48"/>
      <c r="D117" s="48"/>
      <c r="E117" s="48"/>
      <c r="G117" s="49"/>
      <c r="H117" s="49"/>
      <c r="J117" s="50" t="s">
        <v>112</v>
      </c>
      <c r="K117" s="50"/>
      <c r="L117" s="50"/>
      <c r="M117" s="50"/>
    </row>
    <row r="118" spans="1:13" ht="15.75" customHeight="1" x14ac:dyDescent="0.25">
      <c r="A118" s="48"/>
      <c r="B118" s="48"/>
      <c r="C118" s="48"/>
      <c r="D118" s="48"/>
      <c r="E118" s="48"/>
      <c r="J118" s="51"/>
      <c r="K118" s="51"/>
      <c r="L118" s="51"/>
      <c r="M118" s="51"/>
    </row>
  </sheetData>
  <mergeCells count="105">
    <mergeCell ref="J1:M4"/>
    <mergeCell ref="A5:M5"/>
    <mergeCell ref="A6:M6"/>
    <mergeCell ref="B8:C8"/>
    <mergeCell ref="E8:K8"/>
    <mergeCell ref="L8:M8"/>
    <mergeCell ref="B11:C11"/>
    <mergeCell ref="E11:K11"/>
    <mergeCell ref="L11:M11"/>
    <mergeCell ref="B12:C12"/>
    <mergeCell ref="D12:E12"/>
    <mergeCell ref="G12:K12"/>
    <mergeCell ref="L12:M12"/>
    <mergeCell ref="B9:C9"/>
    <mergeCell ref="E9:K9"/>
    <mergeCell ref="L9:M9"/>
    <mergeCell ref="B10:C10"/>
    <mergeCell ref="E10:K10"/>
    <mergeCell ref="L10:M10"/>
    <mergeCell ref="A29:A30"/>
    <mergeCell ref="B29:D30"/>
    <mergeCell ref="E29:G29"/>
    <mergeCell ref="H29:J29"/>
    <mergeCell ref="K29:M29"/>
    <mergeCell ref="B13:C13"/>
    <mergeCell ref="D13:E13"/>
    <mergeCell ref="G13:K13"/>
    <mergeCell ref="L13:M13"/>
    <mergeCell ref="A14:M14"/>
    <mergeCell ref="B16:M16"/>
    <mergeCell ref="R29:T29"/>
    <mergeCell ref="U29:W29"/>
    <mergeCell ref="X29:Z29"/>
    <mergeCell ref="B31:D31"/>
    <mergeCell ref="B32:D32"/>
    <mergeCell ref="B33:D33"/>
    <mergeCell ref="B17:M17"/>
    <mergeCell ref="B20:M20"/>
    <mergeCell ref="B23:M23"/>
    <mergeCell ref="B24:M24"/>
    <mergeCell ref="A41:M41"/>
    <mergeCell ref="A43:A44"/>
    <mergeCell ref="B43:D44"/>
    <mergeCell ref="E43:G43"/>
    <mergeCell ref="H43:J43"/>
    <mergeCell ref="K43:M43"/>
    <mergeCell ref="B34:D34"/>
    <mergeCell ref="A36:M36"/>
    <mergeCell ref="B37:M37"/>
    <mergeCell ref="B38:M38"/>
    <mergeCell ref="B39:M39"/>
    <mergeCell ref="A40:M40"/>
    <mergeCell ref="E52:G52"/>
    <mergeCell ref="H52:J52"/>
    <mergeCell ref="K52:M52"/>
    <mergeCell ref="A89:M89"/>
    <mergeCell ref="A91:A92"/>
    <mergeCell ref="B91:C92"/>
    <mergeCell ref="D91:D92"/>
    <mergeCell ref="E91:M92"/>
    <mergeCell ref="B45:D45"/>
    <mergeCell ref="B46:D46"/>
    <mergeCell ref="B47:D47"/>
    <mergeCell ref="A52:A53"/>
    <mergeCell ref="B52:B53"/>
    <mergeCell ref="C52:C53"/>
    <mergeCell ref="D52:D53"/>
    <mergeCell ref="B96:C96"/>
    <mergeCell ref="E96:M96"/>
    <mergeCell ref="B97:C97"/>
    <mergeCell ref="E97:M97"/>
    <mergeCell ref="B98:C98"/>
    <mergeCell ref="E98:M98"/>
    <mergeCell ref="B93:C93"/>
    <mergeCell ref="E93:M93"/>
    <mergeCell ref="B94:C94"/>
    <mergeCell ref="E94:M94"/>
    <mergeCell ref="B95:C95"/>
    <mergeCell ref="E95:M95"/>
    <mergeCell ref="B102:C102"/>
    <mergeCell ref="E102:M102"/>
    <mergeCell ref="B103:C103"/>
    <mergeCell ref="E103:M103"/>
    <mergeCell ref="B104:C104"/>
    <mergeCell ref="E104:M104"/>
    <mergeCell ref="B99:C99"/>
    <mergeCell ref="E99:M99"/>
    <mergeCell ref="B100:C100"/>
    <mergeCell ref="E100:M100"/>
    <mergeCell ref="B101:C101"/>
    <mergeCell ref="E101:M101"/>
    <mergeCell ref="A114:E115"/>
    <mergeCell ref="G115:H115"/>
    <mergeCell ref="J115:M115"/>
    <mergeCell ref="J116:M116"/>
    <mergeCell ref="A117:E118"/>
    <mergeCell ref="G117:H117"/>
    <mergeCell ref="J117:M117"/>
    <mergeCell ref="J118:M118"/>
    <mergeCell ref="B105:C105"/>
    <mergeCell ref="E105:M105"/>
    <mergeCell ref="A107:M107"/>
    <mergeCell ref="A108:M108"/>
    <mergeCell ref="A111:M111"/>
    <mergeCell ref="A112:M112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1014060</vt:lpstr>
      <vt:lpstr>'1014060'!Область_друку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2024-03-04T12:51:59Z</dcterms:created>
  <dcterms:modified xsi:type="dcterms:W3CDTF">2024-03-04T12:56:32Z</dcterms:modified>
</cp:coreProperties>
</file>