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Грудень\1312\Паспорти освіта\"/>
    </mc:Choice>
  </mc:AlternateContent>
  <bookViews>
    <workbookView xWindow="0" yWindow="0" windowWidth="28800" windowHeight="11835"/>
  </bookViews>
  <sheets>
    <sheet name="1022" sheetId="1" r:id="rId1"/>
  </sheets>
  <definedNames>
    <definedName name="_xlnm.Print_Area" localSheetId="0">'1022'!$A$1:$K$93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H45" i="1" s="1"/>
  <c r="H49" i="1" s="1"/>
  <c r="T49" i="1" s="1"/>
  <c r="D46" i="1"/>
  <c r="H46" i="1"/>
  <c r="T46" i="1"/>
  <c r="H47" i="1"/>
  <c r="T47" i="1"/>
  <c r="F48" i="1"/>
  <c r="F49" i="1" s="1"/>
  <c r="R49" i="1" s="1"/>
  <c r="H48" i="1"/>
  <c r="P48" i="1"/>
  <c r="R48" i="1"/>
  <c r="T48" i="1"/>
  <c r="D55" i="1"/>
  <c r="F55" i="1"/>
  <c r="H55" i="1"/>
  <c r="D56" i="1"/>
  <c r="H56" i="1" s="1"/>
  <c r="D57" i="1"/>
  <c r="F78" i="1" s="1"/>
  <c r="J78" i="1" s="1"/>
  <c r="F57" i="1"/>
  <c r="H78" i="1" s="1"/>
  <c r="J63" i="1"/>
  <c r="J64" i="1"/>
  <c r="J65" i="1"/>
  <c r="J66" i="1"/>
  <c r="J67" i="1"/>
  <c r="H68" i="1"/>
  <c r="J68" i="1"/>
  <c r="H69" i="1"/>
  <c r="J69" i="1"/>
  <c r="H70" i="1"/>
  <c r="J70" i="1"/>
  <c r="J71" i="1"/>
  <c r="J73" i="1"/>
  <c r="J74" i="1"/>
  <c r="J75" i="1"/>
  <c r="J76" i="1"/>
  <c r="J79" i="1"/>
  <c r="J80" i="1"/>
  <c r="J81" i="1"/>
  <c r="J83" i="1"/>
  <c r="J84" i="1"/>
  <c r="H57" i="1" l="1"/>
  <c r="D49" i="1"/>
  <c r="P49" i="1" s="1"/>
</calcChain>
</file>

<file path=xl/sharedStrings.xml><?xml version="1.0" encoding="utf-8"?>
<sst xmlns="http://schemas.openxmlformats.org/spreadsheetml/2006/main" count="147" uniqueCount="112">
  <si>
    <t>Ярослава Балабась 70 46 06</t>
  </si>
  <si>
    <t>Оксана Кумарьова _______________</t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</si>
  <si>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</si>
  <si>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</si>
  <si>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</si>
  <si>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</si>
  <si>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</si>
  <si>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</si>
  <si>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Ольга КШАНОВСЬКА</t>
  </si>
  <si>
    <t xml:space="preserve">В.о. директора Департаменту освіти та науки   </t>
  </si>
  <si>
    <t>%</t>
  </si>
  <si>
    <t>Відсоток захищених статей видатків в загальному обсязі</t>
  </si>
  <si>
    <t>Розрахунок</t>
  </si>
  <si>
    <t>Динаміка росту власних надходжень в порівнянні з минулим роком</t>
  </si>
  <si>
    <t>Звітність</t>
  </si>
  <si>
    <t>Відсоток  учнів, які закінчили школу</t>
  </si>
  <si>
    <t>якості</t>
  </si>
  <si>
    <t>грн</t>
  </si>
  <si>
    <t>Середні витрати на придбання 1 проектора</t>
  </si>
  <si>
    <t>Середні витрати на придбання  1 комп'ютера</t>
  </si>
  <si>
    <t>осіб</t>
  </si>
  <si>
    <t>Середня  наповнюваність класів</t>
  </si>
  <si>
    <t>Витрати на 1 здобувача освіти</t>
  </si>
  <si>
    <t>ефективності</t>
  </si>
  <si>
    <t>Рішення  сесії Хмельницької міської ради від 23.12.2020 року № 14</t>
  </si>
  <si>
    <t>од.</t>
  </si>
  <si>
    <t>Кількість закладів, в які буде придбано  смарт-борди</t>
  </si>
  <si>
    <t>Кількість закладів, в яких буде придбано комп'ютерну техніку</t>
  </si>
  <si>
    <t>Кількість закладів, в яких буде реконструкція та капітальний ремонт спортивних майданчиків під мультифункціональні майданчики для занять ігровими видами спорту</t>
  </si>
  <si>
    <t>Мережа шкіл, звіт ЗНЗ-1</t>
  </si>
  <si>
    <t>Кількість учнів в загальноосвітніх школах</t>
  </si>
  <si>
    <t>продукту</t>
  </si>
  <si>
    <t>Рішення  сесії Хмельницької міської ради від 14.07.2021 року №  3</t>
  </si>
  <si>
    <t>Придбання навчально - корекційного обладнання з програмним забезпеченням СЗОШ №33</t>
  </si>
  <si>
    <t xml:space="preserve">Рішення  сесії Хмельницької міської ради від 23.12.2020 року №14.Рішення сесії Хмельницької міської ради від 21.04.2021 року №27. Рішення сесії Хмельницької міської ради від 20.10.2021 року № 3. </t>
  </si>
  <si>
    <t>Придбання проекторів та редуктора до м'ясорубки СЗОШ №32</t>
  </si>
  <si>
    <t xml:space="preserve">Рішення  сесії Хмельницької міської ради від 23.12.2020 року № 14. Рішення  сесії Хмельницької міської ради від 14.07.2021 року № 3. </t>
  </si>
  <si>
    <t xml:space="preserve">Придбання комп’ютерів для СЗОШ №33 </t>
  </si>
  <si>
    <t>Рішення  сесії Хмельницької міської ради від 23.12.2020 року № 14. Рішення сесії Хмельницької міської ради від 20.10.2021 року №3.</t>
  </si>
  <si>
    <t>Придбання SMARTBOARD для СЗОШ № 33</t>
  </si>
  <si>
    <t xml:space="preserve">Рішення  сесії Хмельницької міської ради від 23.12.2020 року №14.Рішення сесії Хмельницької міської ради від 21.04.2021 року №27. </t>
  </si>
  <si>
    <t>Капітальний ремонт ігрового майданчика СЗОШ №32 ( в тому числі виготовлення проектно-кошторисної документації)</t>
  </si>
  <si>
    <t>Штатний розпис, тарифікація</t>
  </si>
  <si>
    <t>Всього- середньорічне число ставок (штатних одиниць)</t>
  </si>
  <si>
    <t>Середньорічна кількість педагогічного персоналу</t>
  </si>
  <si>
    <t>Мережа шкіл,звіт ЗНЗ - 1</t>
  </si>
  <si>
    <t>Кількість класів</t>
  </si>
  <si>
    <t>Кількість закладів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</si>
  <si>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</si>
  <si>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</si>
  <si>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</si>
  <si>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</si>
  <si>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</si>
  <si>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вим.</t>
  </si>
  <si>
    <t>Показник</t>
  </si>
  <si>
    <t>№ з/п</t>
  </si>
  <si>
    <t>11. Результативні показники бюджетної програми:</t>
  </si>
  <si>
    <t>УСЬОГО</t>
  </si>
  <si>
    <t>Комплексна програма «Піклування» в Хмельницькій територіальній громаді на 2017-2021 роки (із змінами і доповненнями)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</si>
  <si>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</si>
  <si>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</si>
  <si>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</si>
  <si>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</si>
  <si>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Придбання предметів та обладнання довгострокового користування</t>
  </si>
  <si>
    <t>Проведення капітальних ремонтів</t>
  </si>
  <si>
    <t>Організація харчування в закладах загальної середньої освіти</t>
  </si>
  <si>
    <t>Забезпечення належного функціонування закладів загальної середньої освіти</t>
  </si>
  <si>
    <t>Напрями використання бюджетних коштів</t>
  </si>
  <si>
    <t xml:space="preserve">9. Напрями використання бюджетних коштів: </t>
  </si>
  <si>
    <t>Забезпечити рівні можливості для отримання повної загальної середньої освіти та реабілітаційних послуг дівчатами та хлопцями, які потребують корекції фізичного та/або розумого розвитку, з урахуванням нозології захворювання.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</si>
  <si>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</si>
  <si>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</si>
  <si>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умов для надання повної загальної середньої освіти хлопцям і дівчатам, які потребують корекції фізичного та/або розумого розвитку.</t>
    </r>
  </si>
  <si>
    <t>Забезпечення права дітей, які потребують корекції фізичного та/або розумного розвитку, на здобуття відповідного рівня загальної середньої освіти відповідно до їх можливостей, здібностей з урахуванням особливостей розвитку.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</si>
  <si>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</si>
  <si>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</si>
  <si>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 xml:space="preserve">Протокол № 31 від 25.11.2021 року засідання постійної комісії з питань планування, бюджету, фінансів та децентралізації </t>
  </si>
  <si>
    <t xml:space="preserve">Протокол №29 від 04.11.2021 року засідання постійної комісії з питань планування, бюджету, фінансів та децентралізації </t>
  </si>
  <si>
    <t>Рішення сесії Хмельницької міської ради № 3 від 20.10.2021 року "Про внесення змін до  бюджету Хмельницької міської територіальної громади на 2021 рік"</t>
  </si>
  <si>
    <t>Рішення сесії Хмельницької міської ради № 3 від 14.07.2021 року "Про внесення змін до  бюджету Хмельницької міської територіальної громади на 2021 рік"</t>
  </si>
  <si>
    <t>Рішення сесії Хмельницької міської ради № 27 від 21.04.2021 року "Про внесення змін до  бюджету Хмельницької міської територіальної громади на 2021 рік"</t>
  </si>
  <si>
    <t>Рішення  сесії Хмельницької міської ради  № 14 від 23.12.2020 року "Про бюджет Хмельницької міської територіальної громади на 2021 рік"</t>
  </si>
  <si>
    <t xml:space="preserve">Рішення тридцять другої сесії місько ради № 9 від 26.06.2019 року "Про затвердження Програми бюджетування за участі громадськості (Бюджет участі) міста Хмельницького на 2020-2022 роки" </t>
  </si>
  <si>
    <t>Рішення сесії міської ради № 3 від 12.07.2017 року  "Про внесення змін до Програми розвитку освіти міста Хмельницького на 2017-2021 роки"</t>
  </si>
  <si>
    <t>Рішення сесії міської ради № 2 від 29.12.2016 року  "Програма розвитку освіти міста Хмельницького на 2017-2021 роки"</t>
  </si>
  <si>
    <t>Постанова Кабінету Міністрів України від  № 974 від 14.12.2016 року 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</si>
  <si>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№ 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</si>
  <si>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№ 221 від 06.03.2019 року “Про затвердження Положення про спеціальну школу та Положення про навчально-реабілітаційний центр”</t>
  </si>
  <si>
    <t>Наказ Міністерства фінансів України № 1480 від 30.11.2020 року 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</si>
  <si>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</si>
  <si>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 № 836 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</si>
  <si>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Закон України № 463-IX від 16.01.2020 року “Про загальну середню освіту”   (із змінами і доповненнями)</t>
  </si>
  <si>
    <t>Закон України  № 2145- VІІI від 05.09.2017 року “Про освіту”  (із змінами і доповненнями)</t>
  </si>
  <si>
    <t>Закон України № 2402-III від 26.04.2001 "Про охорону дитинства" (із змінами і доповненнями)</t>
  </si>
  <si>
    <t>Бюджетний кодекс України №2456-VІ від 08.07.2010 року  (із змінами і доповненнями)</t>
  </si>
  <si>
    <t>Конституція України № 254к/96-ВР від 28.06.1996 року (із змінами і доповненнями)</t>
  </si>
  <si>
    <t xml:space="preserve">5. Підстави для виконання бюджетної програми:
</t>
  </si>
  <si>
    <r>
      <t xml:space="preserve">
4. Обсяг бюджетних призначень / бюджетних асигнувань — 23 344 685,00 гривень, у тому числі загального фонду — 22 427 332,00 гривень та спеціального фонду — 917 353,00 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</si>
  <si>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</si>
  <si>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 xml:space="preserve">Надання загальної середньої освіти спеціальними закладами загальної середньої освіти для дітей, які потребують корекції фізичного та /або розумого розвитку  </t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</si>
  <si>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</si>
  <si>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1022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</si>
  <si>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0611022    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</si>
  <si>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</si>
  <si>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</si>
  <si>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</si>
  <si>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</si>
  <si>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</si>
  <si>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</si>
  <si>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</si>
  <si>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</t>
    </r>
    <r>
      <rPr>
        <u/>
        <sz val="12"/>
        <rFont val="Times New Roman"/>
        <family val="1"/>
        <charset val="204"/>
      </rPr>
      <t>07 грудня 2021 року  № 208</t>
    </r>
  </si>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</sst>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164" fontId="5" fillId="0" borderId="4" xfId="0" applyNumberFormat="1" applyFont="1" applyFill="1" applyBorder="1" applyAlignment="1">
      <alignment horizontal="center" vertical="center" wrapText="1" shrinkToFit="1"/>
    </xf>
    <xf numFmtId="164" fontId="5" fillId="0" borderId="2" xfId="0" applyNumberFormat="1" applyFont="1" applyFill="1" applyBorder="1" applyAlignment="1">
      <alignment horizontal="center" vertical="center" wrapText="1" shrinkToFit="1"/>
    </xf>
    <xf numFmtId="164" fontId="5" fillId="0" borderId="3" xfId="0" applyNumberFormat="1" applyFont="1" applyFill="1" applyBorder="1" applyAlignment="1">
      <alignment horizontal="center" vertical="center" wrapText="1" shrinkToFi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1" fontId="5" fillId="0" borderId="3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 shrinkToFi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3" fontId="5" fillId="0" borderId="2" xfId="0" applyNumberFormat="1" applyFont="1" applyFill="1" applyBorder="1" applyAlignment="1">
      <alignment horizontal="center" vertical="center" wrapText="1" shrinkToFit="1"/>
    </xf>
    <xf numFmtId="3" fontId="5" fillId="0" borderId="3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left" vertical="center" wrapTex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center" wrapText="1" shrinkToFit="1"/>
    </xf>
    <xf numFmtId="4" fontId="5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164" fontId="4" fillId="0" borderId="4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vertical="center" wrapText="1" shrinkToFi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vertical="center" wrapText="1" shrinkToFit="1"/>
    </xf>
    <xf numFmtId="0" fontId="5" fillId="0" borderId="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vertical="center" wrapText="1" shrinkToFit="1"/>
    </xf>
    <xf numFmtId="0" fontId="5" fillId="0" borderId="4" xfId="0" applyFont="1" applyFill="1" applyBorder="1" applyAlignment="1">
      <alignment horizontal="right" vertical="center" wrapText="1"/>
    </xf>
    <xf numFmtId="1" fontId="8" fillId="0" borderId="0" xfId="0" applyNumberFormat="1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1" fontId="5" fillId="0" borderId="9" xfId="0" applyNumberFormat="1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 wrapText="1" shrinkToFit="1"/>
    </xf>
    <xf numFmtId="3" fontId="5" fillId="0" borderId="9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95"/>
  <sheetViews>
    <sheetView tabSelected="1" view="pageBreakPreview" zoomScale="80" zoomScaleNormal="80" zoomScaleSheetLayoutView="80" workbookViewId="0">
      <selection activeCell="G2" sqref="G2:K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9.33203125" style="1"/>
    <col min="13" max="13" width="17.33203125" style="1" customWidth="1"/>
    <col min="14" max="15" width="13" style="1" bestFit="1" customWidth="1"/>
    <col min="16" max="16" width="15.1640625" style="1" customWidth="1"/>
    <col min="17" max="17" width="10.5" style="1" customWidth="1"/>
    <col min="18" max="18" width="13" style="1" customWidth="1"/>
    <col min="19" max="20" width="9.33203125" style="1"/>
    <col min="21" max="21" width="17.6640625" style="1" customWidth="1"/>
    <col min="22" max="16384" width="9.33203125" style="1"/>
  </cols>
  <sheetData>
    <row r="1" spans="1:11" ht="117" customHeight="1" x14ac:dyDescent="0.2">
      <c r="B1" s="91"/>
      <c r="C1" s="91"/>
      <c r="D1" s="91"/>
      <c r="E1" s="91"/>
      <c r="F1" s="91"/>
      <c r="G1" s="90" t="s">
        <v>111</v>
      </c>
      <c r="H1" s="92"/>
      <c r="I1" s="92"/>
      <c r="J1" s="92"/>
      <c r="K1" s="92"/>
    </row>
    <row r="2" spans="1:11" ht="132.6" customHeight="1" x14ac:dyDescent="0.2">
      <c r="B2" s="91"/>
      <c r="C2" s="91"/>
      <c r="D2" s="91"/>
      <c r="E2" s="91"/>
      <c r="F2" s="91"/>
      <c r="G2" s="90" t="s">
        <v>110</v>
      </c>
      <c r="H2" s="90"/>
      <c r="I2" s="90"/>
      <c r="J2" s="90"/>
      <c r="K2" s="90"/>
    </row>
    <row r="3" spans="1:11" ht="37.5" customHeight="1" x14ac:dyDescent="0.2">
      <c r="A3" s="89" t="s">
        <v>109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99" customHeight="1" x14ac:dyDescent="0.2">
      <c r="A4" s="63" t="s">
        <v>108</v>
      </c>
      <c r="B4" s="84" t="s">
        <v>107</v>
      </c>
      <c r="C4" s="84"/>
      <c r="D4" s="84"/>
      <c r="E4" s="84"/>
      <c r="F4" s="84"/>
      <c r="G4" s="85" t="s">
        <v>106</v>
      </c>
      <c r="H4" s="85"/>
      <c r="I4" s="85"/>
      <c r="J4" s="85"/>
      <c r="K4" s="85"/>
    </row>
    <row r="5" spans="1:11" ht="101.25" customHeight="1" x14ac:dyDescent="0.2">
      <c r="A5" s="60" t="s">
        <v>105</v>
      </c>
      <c r="B5" s="84" t="s">
        <v>104</v>
      </c>
      <c r="C5" s="84"/>
      <c r="D5" s="84"/>
      <c r="E5" s="84"/>
      <c r="F5" s="84"/>
      <c r="G5" s="84" t="s">
        <v>103</v>
      </c>
      <c r="H5" s="84"/>
      <c r="I5" s="84"/>
      <c r="J5" s="84"/>
      <c r="K5" s="84"/>
    </row>
    <row r="6" spans="1:11" ht="119.45" customHeight="1" x14ac:dyDescent="0.2">
      <c r="A6" s="60" t="s">
        <v>102</v>
      </c>
      <c r="B6" s="85" t="s">
        <v>101</v>
      </c>
      <c r="C6" s="84"/>
      <c r="D6" s="87" t="s">
        <v>100</v>
      </c>
      <c r="E6" s="86" t="s">
        <v>99</v>
      </c>
      <c r="F6" s="84"/>
      <c r="G6" s="85" t="s">
        <v>98</v>
      </c>
      <c r="H6" s="84"/>
      <c r="I6" s="84"/>
      <c r="J6" s="84"/>
      <c r="K6" s="84"/>
    </row>
    <row r="7" spans="1:11" ht="49.5" customHeight="1" x14ac:dyDescent="0.2">
      <c r="A7" s="81" t="s">
        <v>97</v>
      </c>
      <c r="B7" s="81"/>
      <c r="C7" s="81"/>
      <c r="D7" s="81"/>
      <c r="E7" s="81"/>
      <c r="F7" s="81"/>
      <c r="G7" s="81"/>
      <c r="H7" s="81"/>
      <c r="I7" s="81"/>
      <c r="J7" s="81"/>
      <c r="K7" s="81"/>
    </row>
    <row r="8" spans="1:11" ht="27" customHeight="1" x14ac:dyDescent="0.2">
      <c r="A8" s="53" t="s">
        <v>96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ht="21" customHeight="1" x14ac:dyDescent="0.2">
      <c r="A9" s="79" t="s">
        <v>95</v>
      </c>
      <c r="B9" s="79"/>
      <c r="C9" s="79"/>
      <c r="D9" s="79"/>
      <c r="E9" s="79"/>
      <c r="F9" s="79"/>
      <c r="G9" s="79"/>
      <c r="H9" s="79"/>
      <c r="I9" s="79"/>
      <c r="J9" s="79"/>
      <c r="K9" s="79"/>
    </row>
    <row r="10" spans="1:11" ht="21" customHeight="1" x14ac:dyDescent="0.2">
      <c r="A10" s="79" t="s">
        <v>94</v>
      </c>
      <c r="B10" s="79"/>
      <c r="C10" s="79"/>
      <c r="D10" s="79"/>
      <c r="E10" s="79"/>
      <c r="F10" s="79"/>
      <c r="G10" s="79"/>
      <c r="H10" s="79"/>
      <c r="I10" s="79"/>
      <c r="J10" s="83"/>
      <c r="K10" s="83"/>
    </row>
    <row r="11" spans="1:11" ht="21" customHeight="1" x14ac:dyDescent="0.2">
      <c r="A11" s="79" t="s">
        <v>93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</row>
    <row r="12" spans="1:11" ht="21" customHeight="1" x14ac:dyDescent="0.2">
      <c r="A12" s="79" t="s">
        <v>92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 ht="21" customHeight="1" x14ac:dyDescent="0.2">
      <c r="A13" s="79" t="s">
        <v>91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</row>
    <row r="14" spans="1:11" ht="23.25" customHeight="1" x14ac:dyDescent="0.2">
      <c r="A14" s="79" t="s">
        <v>90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</row>
    <row r="15" spans="1:11" ht="23.25" customHeight="1" x14ac:dyDescent="0.2">
      <c r="A15" s="79" t="s">
        <v>89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</row>
    <row r="16" spans="1:11" ht="40.9" customHeight="1" x14ac:dyDescent="0.2">
      <c r="A16" s="79" t="s">
        <v>88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</row>
    <row r="17" spans="1:11" ht="25.9" customHeight="1" x14ac:dyDescent="0.2">
      <c r="A17" s="79" t="s">
        <v>87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</row>
    <row r="18" spans="1:11" ht="36.6" customHeight="1" x14ac:dyDescent="0.2">
      <c r="A18" s="79" t="s">
        <v>86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</row>
    <row r="19" spans="1:11" ht="23.25" customHeight="1" x14ac:dyDescent="0.2">
      <c r="A19" s="80" t="s">
        <v>85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</row>
    <row r="20" spans="1:11" ht="23.25" customHeight="1" x14ac:dyDescent="0.2">
      <c r="A20" s="79" t="s">
        <v>84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</row>
    <row r="21" spans="1:11" ht="23.25" customHeight="1" x14ac:dyDescent="0.2">
      <c r="A21" s="79" t="s">
        <v>83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</row>
    <row r="22" spans="1:11" ht="23.25" customHeight="1" x14ac:dyDescent="0.2">
      <c r="A22" s="79" t="s">
        <v>82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</row>
    <row r="23" spans="1:11" ht="23.25" customHeight="1" x14ac:dyDescent="0.2">
      <c r="A23" s="79" t="s">
        <v>81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</row>
    <row r="24" spans="1:11" ht="23.25" customHeight="1" x14ac:dyDescent="0.2">
      <c r="A24" s="79" t="s">
        <v>80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</row>
    <row r="25" spans="1:11" ht="23.25" customHeight="1" x14ac:dyDescent="0.2">
      <c r="A25" s="80" t="s">
        <v>79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</row>
    <row r="26" spans="1:11" ht="23.25" customHeight="1" x14ac:dyDescent="0.2">
      <c r="A26" s="79" t="s">
        <v>78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</row>
    <row r="27" spans="1:11" ht="23.25" customHeight="1" x14ac:dyDescent="0.2">
      <c r="A27" s="79" t="s">
        <v>77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</row>
    <row r="28" spans="1:11" ht="23.25" customHeight="1" x14ac:dyDescent="0.2">
      <c r="A28" s="79" t="s">
        <v>76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</row>
    <row r="29" spans="1:11" ht="23.25" customHeight="1" x14ac:dyDescent="0.2">
      <c r="A29" s="53" t="s">
        <v>75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 ht="9" customHeight="1" x14ac:dyDescent="0.2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</row>
    <row r="31" spans="1:11" ht="23.25" customHeight="1" x14ac:dyDescent="0.2">
      <c r="A31" s="75" t="s">
        <v>55</v>
      </c>
      <c r="B31" s="50" t="s">
        <v>74</v>
      </c>
      <c r="C31" s="50"/>
      <c r="D31" s="50"/>
      <c r="E31" s="50"/>
      <c r="F31" s="50"/>
      <c r="G31" s="50"/>
      <c r="H31" s="50"/>
      <c r="I31" s="52"/>
      <c r="J31" s="52"/>
      <c r="K31" s="52"/>
    </row>
    <row r="32" spans="1:11" ht="55.5" customHeight="1" x14ac:dyDescent="0.2">
      <c r="A32" s="78">
        <v>1</v>
      </c>
      <c r="B32" s="27" t="s">
        <v>73</v>
      </c>
      <c r="C32" s="27"/>
      <c r="D32" s="27"/>
      <c r="E32" s="27"/>
      <c r="F32" s="27"/>
      <c r="G32" s="27"/>
      <c r="H32" s="27"/>
      <c r="I32" s="52"/>
      <c r="J32" s="52"/>
      <c r="K32" s="52"/>
    </row>
    <row r="33" spans="1:21" ht="12" customHeight="1" x14ac:dyDescent="0.2">
      <c r="A33" s="77"/>
      <c r="B33" s="63"/>
      <c r="C33" s="63"/>
      <c r="D33" s="63"/>
      <c r="E33" s="63"/>
      <c r="F33" s="63"/>
      <c r="G33" s="63"/>
      <c r="H33" s="63"/>
      <c r="I33" s="52"/>
      <c r="J33" s="52"/>
      <c r="K33" s="52"/>
    </row>
    <row r="34" spans="1:21" ht="23.25" customHeight="1" x14ac:dyDescent="0.2">
      <c r="A34" s="53" t="s">
        <v>72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</row>
    <row r="35" spans="1:21" ht="10.5" customHeight="1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</row>
    <row r="36" spans="1:21" ht="23.25" customHeight="1" x14ac:dyDescent="0.2">
      <c r="A36" s="53" t="s">
        <v>71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21" ht="9" customHeight="1" x14ac:dyDescent="0.2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</row>
    <row r="38" spans="1:21" ht="23.25" customHeight="1" x14ac:dyDescent="0.2">
      <c r="A38" s="75" t="s">
        <v>55</v>
      </c>
      <c r="B38" s="50" t="s">
        <v>70</v>
      </c>
      <c r="C38" s="50"/>
      <c r="D38" s="50"/>
      <c r="E38" s="50"/>
      <c r="F38" s="50"/>
      <c r="G38" s="50"/>
      <c r="H38" s="50"/>
      <c r="I38" s="52"/>
      <c r="J38" s="52"/>
      <c r="K38" s="52"/>
    </row>
    <row r="39" spans="1:21" ht="36.75" customHeight="1" x14ac:dyDescent="0.2">
      <c r="A39" s="74">
        <v>1</v>
      </c>
      <c r="B39" s="59" t="s">
        <v>69</v>
      </c>
      <c r="C39" s="73"/>
      <c r="D39" s="73"/>
      <c r="E39" s="73"/>
      <c r="F39" s="73"/>
      <c r="G39" s="73"/>
      <c r="H39" s="72"/>
      <c r="I39" s="52"/>
      <c r="J39" s="52"/>
      <c r="K39" s="52"/>
    </row>
    <row r="40" spans="1:21" ht="15.75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</row>
    <row r="41" spans="1:21" ht="15.75" x14ac:dyDescent="0.2">
      <c r="A41" s="53" t="s">
        <v>68</v>
      </c>
      <c r="B41" s="53"/>
      <c r="C41" s="53"/>
      <c r="D41" s="53"/>
      <c r="E41" s="53"/>
      <c r="F41" s="53"/>
      <c r="G41" s="53"/>
      <c r="H41" s="53"/>
      <c r="I41" s="52"/>
      <c r="J41" s="52"/>
      <c r="K41" s="52"/>
    </row>
    <row r="42" spans="1:21" ht="15.75" x14ac:dyDescent="0.2">
      <c r="A42" s="61" t="s">
        <v>61</v>
      </c>
      <c r="B42" s="61"/>
      <c r="C42" s="61"/>
      <c r="D42" s="61"/>
      <c r="E42" s="61"/>
      <c r="F42" s="61"/>
      <c r="G42" s="61"/>
      <c r="H42" s="61"/>
      <c r="I42" s="61"/>
      <c r="J42" s="60"/>
      <c r="K42" s="60"/>
    </row>
    <row r="43" spans="1:21" s="47" customFormat="1" ht="78.75" customHeight="1" x14ac:dyDescent="0.2">
      <c r="A43" s="51" t="s">
        <v>55</v>
      </c>
      <c r="B43" s="50" t="s">
        <v>67</v>
      </c>
      <c r="C43" s="50"/>
      <c r="D43" s="50" t="s">
        <v>51</v>
      </c>
      <c r="E43" s="50"/>
      <c r="F43" s="50" t="s">
        <v>50</v>
      </c>
      <c r="G43" s="50"/>
      <c r="H43" s="50" t="s">
        <v>49</v>
      </c>
      <c r="I43" s="50"/>
      <c r="J43" s="71"/>
      <c r="K43" s="70"/>
    </row>
    <row r="44" spans="1:21" ht="15.75" x14ac:dyDescent="0.2">
      <c r="A44" s="49">
        <v>1</v>
      </c>
      <c r="B44" s="48">
        <v>2</v>
      </c>
      <c r="C44" s="48"/>
      <c r="D44" s="48">
        <v>3</v>
      </c>
      <c r="E44" s="48"/>
      <c r="F44" s="48">
        <v>4</v>
      </c>
      <c r="G44" s="48"/>
      <c r="H44" s="48">
        <v>6</v>
      </c>
      <c r="I44" s="48"/>
      <c r="J44" s="69"/>
      <c r="K44" s="52"/>
    </row>
    <row r="45" spans="1:21" ht="45" customHeight="1" x14ac:dyDescent="0.2">
      <c r="A45" s="38">
        <v>1</v>
      </c>
      <c r="B45" s="27" t="s">
        <v>66</v>
      </c>
      <c r="C45" s="27"/>
      <c r="D45" s="64">
        <f>21306882+818000+193300+40000+(-2328000-485600+1950+161500-10000-6000)-5689.32+(1717500+362100+12000)</f>
        <v>21777942.68</v>
      </c>
      <c r="E45" s="64"/>
      <c r="F45" s="64">
        <v>51900</v>
      </c>
      <c r="G45" s="64"/>
      <c r="H45" s="64">
        <f>D45+F45</f>
        <v>21829842.68</v>
      </c>
      <c r="I45" s="64"/>
      <c r="J45" s="67"/>
      <c r="K45" s="52"/>
    </row>
    <row r="46" spans="1:21" ht="45" customHeight="1" x14ac:dyDescent="0.2">
      <c r="A46" s="38">
        <v>2</v>
      </c>
      <c r="B46" s="27" t="s">
        <v>65</v>
      </c>
      <c r="C46" s="27"/>
      <c r="D46" s="64">
        <f>643700+5689.32</f>
        <v>649389.31999999995</v>
      </c>
      <c r="E46" s="64"/>
      <c r="F46" s="64"/>
      <c r="G46" s="64"/>
      <c r="H46" s="64">
        <f>D46+F46</f>
        <v>649389.31999999995</v>
      </c>
      <c r="I46" s="64"/>
      <c r="J46" s="67"/>
      <c r="K46" s="52"/>
      <c r="P46" s="64">
        <v>20335732</v>
      </c>
      <c r="Q46" s="64"/>
      <c r="R46" s="64">
        <v>917353</v>
      </c>
      <c r="S46" s="64"/>
      <c r="T46" s="64">
        <f>P46+R46</f>
        <v>21253085</v>
      </c>
      <c r="U46" s="64"/>
    </row>
    <row r="47" spans="1:21" ht="45" customHeight="1" x14ac:dyDescent="0.2">
      <c r="A47" s="38">
        <v>3</v>
      </c>
      <c r="B47" s="27" t="s">
        <v>64</v>
      </c>
      <c r="C47" s="27"/>
      <c r="D47" s="68"/>
      <c r="E47" s="68"/>
      <c r="F47" s="64">
        <v>614900</v>
      </c>
      <c r="G47" s="64"/>
      <c r="H47" s="64">
        <f>D47+F47</f>
        <v>614900</v>
      </c>
      <c r="I47" s="64"/>
      <c r="J47" s="67"/>
      <c r="K47" s="52"/>
      <c r="P47" s="33">
        <v>2091600</v>
      </c>
      <c r="Q47" s="32"/>
      <c r="R47" s="64"/>
      <c r="S47" s="64"/>
      <c r="T47" s="64">
        <f>P47+R47</f>
        <v>2091600</v>
      </c>
      <c r="U47" s="64"/>
    </row>
    <row r="48" spans="1:21" ht="45" customHeight="1" x14ac:dyDescent="0.2">
      <c r="A48" s="38">
        <v>4</v>
      </c>
      <c r="B48" s="27" t="s">
        <v>63</v>
      </c>
      <c r="C48" s="27"/>
      <c r="D48" s="68"/>
      <c r="E48" s="68"/>
      <c r="F48" s="64">
        <f>(334241-14288-40000)-29400</f>
        <v>250553</v>
      </c>
      <c r="G48" s="64"/>
      <c r="H48" s="64">
        <f>D48+F48</f>
        <v>250553</v>
      </c>
      <c r="I48" s="64"/>
      <c r="J48" s="67"/>
      <c r="K48" s="52"/>
      <c r="M48" s="66"/>
      <c r="P48" s="33">
        <f>SUM(P46:P47)</f>
        <v>22427332</v>
      </c>
      <c r="Q48" s="32"/>
      <c r="R48" s="33">
        <f>SUM(R46:R47)</f>
        <v>917353</v>
      </c>
      <c r="S48" s="32"/>
      <c r="T48" s="64">
        <f>P48+R48</f>
        <v>23344685</v>
      </c>
      <c r="U48" s="64"/>
    </row>
    <row r="49" spans="1:21" ht="15.75" x14ac:dyDescent="0.2">
      <c r="A49" s="65" t="s">
        <v>57</v>
      </c>
      <c r="B49" s="65"/>
      <c r="C49" s="65"/>
      <c r="D49" s="64">
        <f>SUM(D45:D48)</f>
        <v>22427332</v>
      </c>
      <c r="E49" s="64"/>
      <c r="F49" s="64">
        <f>SUM(F45:F48)</f>
        <v>917353</v>
      </c>
      <c r="G49" s="64"/>
      <c r="H49" s="64">
        <f>SUM(H45:H48)</f>
        <v>23344685</v>
      </c>
      <c r="I49" s="64"/>
      <c r="J49" s="52"/>
      <c r="K49" s="52"/>
      <c r="P49" s="33">
        <f>D49-P48</f>
        <v>0</v>
      </c>
      <c r="Q49" s="32"/>
      <c r="R49" s="33">
        <f>F49-R48</f>
        <v>0</v>
      </c>
      <c r="S49" s="32"/>
      <c r="T49" s="33">
        <f>H49-T48</f>
        <v>0</v>
      </c>
      <c r="U49" s="32"/>
    </row>
    <row r="50" spans="1:21" ht="15.75" x14ac:dyDescent="0.2">
      <c r="A50" s="52"/>
      <c r="B50" s="63"/>
      <c r="C50" s="52"/>
      <c r="D50" s="62"/>
      <c r="E50" s="62"/>
      <c r="F50" s="62"/>
      <c r="G50" s="62"/>
      <c r="H50" s="62"/>
      <c r="I50" s="62"/>
      <c r="J50" s="52"/>
      <c r="K50" s="52"/>
    </row>
    <row r="51" spans="1:21" ht="15.75" x14ac:dyDescent="0.2">
      <c r="A51" s="53" t="s">
        <v>62</v>
      </c>
      <c r="B51" s="53"/>
      <c r="C51" s="53"/>
      <c r="D51" s="53"/>
      <c r="E51" s="53"/>
      <c r="F51" s="53"/>
      <c r="G51" s="53"/>
      <c r="H51" s="53"/>
      <c r="I51" s="52"/>
      <c r="J51" s="52"/>
      <c r="K51" s="52"/>
    </row>
    <row r="52" spans="1:21" ht="16.5" customHeight="1" x14ac:dyDescent="0.2">
      <c r="A52" s="61" t="s">
        <v>61</v>
      </c>
      <c r="B52" s="61"/>
      <c r="C52" s="61"/>
      <c r="D52" s="61"/>
      <c r="E52" s="61"/>
      <c r="F52" s="61"/>
      <c r="G52" s="61"/>
      <c r="H52" s="61"/>
      <c r="I52" s="61"/>
      <c r="J52" s="60"/>
      <c r="K52" s="60"/>
    </row>
    <row r="53" spans="1:21" ht="31.5" customHeight="1" x14ac:dyDescent="0.2">
      <c r="A53" s="50" t="s">
        <v>60</v>
      </c>
      <c r="B53" s="50"/>
      <c r="C53" s="50"/>
      <c r="D53" s="50" t="s">
        <v>51</v>
      </c>
      <c r="E53" s="50"/>
      <c r="F53" s="50" t="s">
        <v>50</v>
      </c>
      <c r="G53" s="50"/>
      <c r="H53" s="50" t="s">
        <v>49</v>
      </c>
      <c r="I53" s="50"/>
      <c r="J53" s="52"/>
      <c r="K53" s="52"/>
    </row>
    <row r="54" spans="1:21" ht="16.5" customHeight="1" x14ac:dyDescent="0.2">
      <c r="A54" s="48">
        <v>1</v>
      </c>
      <c r="B54" s="48"/>
      <c r="C54" s="48"/>
      <c r="D54" s="48">
        <v>2</v>
      </c>
      <c r="E54" s="48"/>
      <c r="F54" s="48">
        <v>3</v>
      </c>
      <c r="G54" s="48"/>
      <c r="H54" s="48">
        <v>4</v>
      </c>
      <c r="I54" s="48"/>
      <c r="J54" s="52"/>
      <c r="K54" s="52"/>
    </row>
    <row r="55" spans="1:21" ht="53.25" customHeight="1" x14ac:dyDescent="0.2">
      <c r="A55" s="27" t="s">
        <v>59</v>
      </c>
      <c r="B55" s="27"/>
      <c r="C55" s="59"/>
      <c r="D55" s="57">
        <f>19084178+818000+193300+40000+(-2328000-485600+161500-10000-6000)+(1717500+362100+12000)</f>
        <v>19558978</v>
      </c>
      <c r="E55" s="57"/>
      <c r="F55" s="57">
        <f>1001041+14288-68576+(-29400)</f>
        <v>917353</v>
      </c>
      <c r="G55" s="57"/>
      <c r="H55" s="57">
        <f>F55+D55</f>
        <v>20476331</v>
      </c>
      <c r="I55" s="57"/>
      <c r="J55" s="52"/>
      <c r="K55" s="52"/>
    </row>
    <row r="56" spans="1:21" ht="45" customHeight="1" x14ac:dyDescent="0.2">
      <c r="A56" s="27" t="s">
        <v>58</v>
      </c>
      <c r="B56" s="27"/>
      <c r="C56" s="59"/>
      <c r="D56" s="57">
        <f>2866404+1950</f>
        <v>2868354</v>
      </c>
      <c r="E56" s="57"/>
      <c r="F56" s="58"/>
      <c r="G56" s="58"/>
      <c r="H56" s="57">
        <f>F56+D56</f>
        <v>2868354</v>
      </c>
      <c r="I56" s="57"/>
      <c r="J56" s="52"/>
      <c r="K56" s="52"/>
    </row>
    <row r="57" spans="1:21" ht="26.25" customHeight="1" x14ac:dyDescent="0.2">
      <c r="A57" s="56" t="s">
        <v>57</v>
      </c>
      <c r="B57" s="55"/>
      <c r="C57" s="55"/>
      <c r="D57" s="54">
        <f>D55+D56</f>
        <v>22427332</v>
      </c>
      <c r="E57" s="54"/>
      <c r="F57" s="54">
        <f>F55+F56</f>
        <v>917353</v>
      </c>
      <c r="G57" s="54"/>
      <c r="H57" s="54">
        <f>H55+H56</f>
        <v>23344685</v>
      </c>
      <c r="I57" s="54"/>
      <c r="J57" s="52"/>
      <c r="K57" s="52"/>
    </row>
    <row r="58" spans="1:21" ht="6" customHeight="1" x14ac:dyDescent="0.2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21" ht="17.25" customHeight="1" x14ac:dyDescent="0.2">
      <c r="A59" s="53" t="s">
        <v>56</v>
      </c>
      <c r="B59" s="53"/>
      <c r="C59" s="53"/>
      <c r="D59" s="53"/>
      <c r="E59" s="53"/>
      <c r="F59" s="53"/>
      <c r="G59" s="53"/>
      <c r="H59" s="53"/>
      <c r="I59" s="52"/>
      <c r="J59" s="52"/>
      <c r="K59" s="52"/>
    </row>
    <row r="60" spans="1:21" ht="49.5" customHeight="1" x14ac:dyDescent="0.2">
      <c r="A60" s="51" t="s">
        <v>55</v>
      </c>
      <c r="B60" s="51" t="s">
        <v>54</v>
      </c>
      <c r="C60" s="51" t="s">
        <v>53</v>
      </c>
      <c r="D60" s="50" t="s">
        <v>52</v>
      </c>
      <c r="E60" s="50"/>
      <c r="F60" s="50" t="s">
        <v>51</v>
      </c>
      <c r="G60" s="50"/>
      <c r="H60" s="50" t="s">
        <v>50</v>
      </c>
      <c r="I60" s="50"/>
      <c r="J60" s="50" t="s">
        <v>49</v>
      </c>
      <c r="K60" s="50"/>
    </row>
    <row r="61" spans="1:21" s="47" customFormat="1" ht="21.95" customHeight="1" x14ac:dyDescent="0.2">
      <c r="A61" s="49">
        <v>1</v>
      </c>
      <c r="B61" s="49">
        <v>2</v>
      </c>
      <c r="C61" s="49">
        <v>3</v>
      </c>
      <c r="D61" s="48">
        <v>4</v>
      </c>
      <c r="E61" s="48"/>
      <c r="F61" s="48">
        <v>5</v>
      </c>
      <c r="G61" s="48"/>
      <c r="H61" s="48">
        <v>6</v>
      </c>
      <c r="I61" s="48"/>
      <c r="J61" s="48">
        <v>7</v>
      </c>
      <c r="K61" s="30"/>
    </row>
    <row r="62" spans="1:21" ht="21.95" customHeight="1" x14ac:dyDescent="0.2">
      <c r="A62" s="38">
        <v>1</v>
      </c>
      <c r="B62" s="31" t="s">
        <v>48</v>
      </c>
      <c r="C62" s="21"/>
      <c r="D62" s="30"/>
      <c r="E62" s="30"/>
      <c r="F62" s="30"/>
      <c r="G62" s="30"/>
      <c r="H62" s="30"/>
      <c r="I62" s="30"/>
      <c r="J62" s="30"/>
      <c r="K62" s="30"/>
    </row>
    <row r="63" spans="1:21" ht="36" customHeight="1" x14ac:dyDescent="0.2">
      <c r="A63" s="28"/>
      <c r="B63" s="20" t="s">
        <v>47</v>
      </c>
      <c r="C63" s="20" t="s">
        <v>25</v>
      </c>
      <c r="D63" s="27" t="s">
        <v>45</v>
      </c>
      <c r="E63" s="27"/>
      <c r="F63" s="29">
        <v>2</v>
      </c>
      <c r="G63" s="29"/>
      <c r="H63" s="30"/>
      <c r="I63" s="30"/>
      <c r="J63" s="29">
        <f>F63+H63</f>
        <v>2</v>
      </c>
      <c r="K63" s="29"/>
    </row>
    <row r="64" spans="1:21" ht="35.85" customHeight="1" x14ac:dyDescent="0.2">
      <c r="A64" s="28"/>
      <c r="B64" s="20" t="s">
        <v>46</v>
      </c>
      <c r="C64" s="20" t="s">
        <v>25</v>
      </c>
      <c r="D64" s="27" t="s">
        <v>45</v>
      </c>
      <c r="E64" s="27"/>
      <c r="F64" s="29">
        <v>18</v>
      </c>
      <c r="G64" s="29"/>
      <c r="H64" s="30"/>
      <c r="I64" s="30"/>
      <c r="J64" s="29">
        <f>F64+H64</f>
        <v>18</v>
      </c>
      <c r="K64" s="29"/>
    </row>
    <row r="65" spans="1:11" ht="42.6" customHeight="1" x14ac:dyDescent="0.2">
      <c r="A65" s="28"/>
      <c r="B65" s="20" t="s">
        <v>44</v>
      </c>
      <c r="C65" s="20" t="s">
        <v>25</v>
      </c>
      <c r="D65" s="27" t="s">
        <v>42</v>
      </c>
      <c r="E65" s="27"/>
      <c r="F65" s="45">
        <v>80.23</v>
      </c>
      <c r="G65" s="45"/>
      <c r="H65" s="46"/>
      <c r="I65" s="46"/>
      <c r="J65" s="45">
        <f>F65+H65</f>
        <v>80.23</v>
      </c>
      <c r="K65" s="45"/>
    </row>
    <row r="66" spans="1:11" ht="43.15" customHeight="1" x14ac:dyDescent="0.2">
      <c r="A66" s="28"/>
      <c r="B66" s="20" t="s">
        <v>43</v>
      </c>
      <c r="C66" s="20" t="s">
        <v>25</v>
      </c>
      <c r="D66" s="27" t="s">
        <v>42</v>
      </c>
      <c r="E66" s="27"/>
      <c r="F66" s="45">
        <v>111.98</v>
      </c>
      <c r="G66" s="45"/>
      <c r="H66" s="46"/>
      <c r="I66" s="46"/>
      <c r="J66" s="45">
        <f>F66+H66</f>
        <v>111.98</v>
      </c>
      <c r="K66" s="45"/>
    </row>
    <row r="67" spans="1:11" ht="69" customHeight="1" x14ac:dyDescent="0.2">
      <c r="A67" s="28"/>
      <c r="B67" s="20" t="s">
        <v>41</v>
      </c>
      <c r="C67" s="20" t="s">
        <v>17</v>
      </c>
      <c r="D67" s="27" t="s">
        <v>40</v>
      </c>
      <c r="E67" s="27"/>
      <c r="F67" s="44"/>
      <c r="G67" s="44"/>
      <c r="H67" s="43">
        <v>614900</v>
      </c>
      <c r="I67" s="43"/>
      <c r="J67" s="43">
        <f>F67+H67</f>
        <v>614900</v>
      </c>
      <c r="K67" s="43"/>
    </row>
    <row r="68" spans="1:11" ht="66" customHeight="1" x14ac:dyDescent="0.2">
      <c r="A68" s="28"/>
      <c r="B68" s="20" t="s">
        <v>39</v>
      </c>
      <c r="C68" s="20" t="s">
        <v>17</v>
      </c>
      <c r="D68" s="27" t="s">
        <v>38</v>
      </c>
      <c r="E68" s="27"/>
      <c r="F68" s="41"/>
      <c r="G68" s="40"/>
      <c r="H68" s="33">
        <f>100000-20000</f>
        <v>80000</v>
      </c>
      <c r="I68" s="32"/>
      <c r="J68" s="33">
        <f>F68+H68</f>
        <v>80000</v>
      </c>
      <c r="K68" s="32"/>
    </row>
    <row r="69" spans="1:11" ht="71.25" customHeight="1" x14ac:dyDescent="0.2">
      <c r="A69" s="28"/>
      <c r="B69" s="20" t="s">
        <v>37</v>
      </c>
      <c r="C69" s="20" t="s">
        <v>17</v>
      </c>
      <c r="D69" s="42" t="s">
        <v>36</v>
      </c>
      <c r="E69" s="42"/>
      <c r="F69" s="41"/>
      <c r="G69" s="40"/>
      <c r="H69" s="33">
        <f>158430-14288-105712</f>
        <v>38430</v>
      </c>
      <c r="I69" s="32"/>
      <c r="J69" s="33">
        <f>F69+H69</f>
        <v>38430</v>
      </c>
      <c r="K69" s="32"/>
    </row>
    <row r="70" spans="1:11" ht="87.75" customHeight="1" x14ac:dyDescent="0.2">
      <c r="A70" s="28"/>
      <c r="B70" s="20" t="s">
        <v>35</v>
      </c>
      <c r="C70" s="20"/>
      <c r="D70" s="27" t="s">
        <v>34</v>
      </c>
      <c r="E70" s="27"/>
      <c r="F70" s="41"/>
      <c r="G70" s="40"/>
      <c r="H70" s="33">
        <f>75811-9400</f>
        <v>66411</v>
      </c>
      <c r="I70" s="32"/>
      <c r="J70" s="33">
        <f>F70+H70</f>
        <v>66411</v>
      </c>
      <c r="K70" s="32"/>
    </row>
    <row r="71" spans="1:11" ht="48" customHeight="1" x14ac:dyDescent="0.2">
      <c r="A71" s="28"/>
      <c r="B71" s="20" t="s">
        <v>33</v>
      </c>
      <c r="C71" s="20"/>
      <c r="D71" s="27" t="s">
        <v>32</v>
      </c>
      <c r="E71" s="27"/>
      <c r="F71" s="41"/>
      <c r="G71" s="40"/>
      <c r="H71" s="33">
        <v>65712</v>
      </c>
      <c r="I71" s="32"/>
      <c r="J71" s="33">
        <f>F71+H71</f>
        <v>65712</v>
      </c>
      <c r="K71" s="32"/>
    </row>
    <row r="72" spans="1:11" ht="35.85" customHeight="1" x14ac:dyDescent="0.2">
      <c r="A72" s="28">
        <v>2</v>
      </c>
      <c r="B72" s="31" t="s">
        <v>31</v>
      </c>
      <c r="C72" s="20"/>
      <c r="D72" s="27"/>
      <c r="E72" s="27"/>
      <c r="F72" s="29"/>
      <c r="G72" s="29"/>
      <c r="H72" s="30"/>
      <c r="I72" s="30"/>
      <c r="J72" s="33"/>
      <c r="K72" s="32"/>
    </row>
    <row r="73" spans="1:11" ht="42.6" customHeight="1" x14ac:dyDescent="0.2">
      <c r="A73" s="28"/>
      <c r="B73" s="20" t="s">
        <v>30</v>
      </c>
      <c r="C73" s="20" t="s">
        <v>20</v>
      </c>
      <c r="D73" s="27" t="s">
        <v>29</v>
      </c>
      <c r="E73" s="27"/>
      <c r="F73" s="29">
        <v>156</v>
      </c>
      <c r="G73" s="29"/>
      <c r="H73" s="39"/>
      <c r="I73" s="39"/>
      <c r="J73" s="26">
        <f>F73+H73</f>
        <v>156</v>
      </c>
      <c r="K73" s="25"/>
    </row>
    <row r="74" spans="1:11" ht="85.5" customHeight="1" x14ac:dyDescent="0.2">
      <c r="A74" s="28"/>
      <c r="B74" s="20" t="s">
        <v>28</v>
      </c>
      <c r="C74" s="20" t="s">
        <v>25</v>
      </c>
      <c r="D74" s="27" t="s">
        <v>24</v>
      </c>
      <c r="E74" s="27"/>
      <c r="F74" s="30"/>
      <c r="G74" s="30"/>
      <c r="H74" s="29">
        <v>1</v>
      </c>
      <c r="I74" s="29"/>
      <c r="J74" s="26">
        <f>F74+H74</f>
        <v>1</v>
      </c>
      <c r="K74" s="25"/>
    </row>
    <row r="75" spans="1:11" ht="50.25" customHeight="1" x14ac:dyDescent="0.2">
      <c r="A75" s="38"/>
      <c r="B75" s="20" t="s">
        <v>27</v>
      </c>
      <c r="C75" s="20" t="s">
        <v>25</v>
      </c>
      <c r="D75" s="27" t="s">
        <v>24</v>
      </c>
      <c r="E75" s="27"/>
      <c r="F75" s="30"/>
      <c r="G75" s="30"/>
      <c r="H75" s="29">
        <v>2</v>
      </c>
      <c r="I75" s="29"/>
      <c r="J75" s="26">
        <f>F75+H75</f>
        <v>2</v>
      </c>
      <c r="K75" s="25"/>
    </row>
    <row r="76" spans="1:11" ht="36" customHeight="1" x14ac:dyDescent="0.2">
      <c r="A76" s="28"/>
      <c r="B76" s="20" t="s">
        <v>26</v>
      </c>
      <c r="C76" s="20" t="s">
        <v>25</v>
      </c>
      <c r="D76" s="27" t="s">
        <v>24</v>
      </c>
      <c r="E76" s="27"/>
      <c r="F76" s="30"/>
      <c r="G76" s="30"/>
      <c r="H76" s="30">
        <v>1</v>
      </c>
      <c r="I76" s="30"/>
      <c r="J76" s="26">
        <f>F76+H76</f>
        <v>1</v>
      </c>
      <c r="K76" s="25"/>
    </row>
    <row r="77" spans="1:11" ht="30" customHeight="1" x14ac:dyDescent="0.2">
      <c r="A77" s="28">
        <v>3</v>
      </c>
      <c r="B77" s="31" t="s">
        <v>23</v>
      </c>
      <c r="C77" s="20"/>
      <c r="D77" s="27"/>
      <c r="E77" s="37"/>
      <c r="F77" s="36"/>
      <c r="G77" s="36"/>
      <c r="H77" s="29"/>
      <c r="I77" s="29"/>
      <c r="J77" s="29"/>
      <c r="K77" s="29"/>
    </row>
    <row r="78" spans="1:11" ht="47.45" customHeight="1" x14ac:dyDescent="0.2">
      <c r="A78" s="28"/>
      <c r="B78" s="20" t="s">
        <v>22</v>
      </c>
      <c r="C78" s="20" t="s">
        <v>17</v>
      </c>
      <c r="D78" s="27" t="s">
        <v>12</v>
      </c>
      <c r="E78" s="27"/>
      <c r="F78" s="33">
        <f>D57/F73</f>
        <v>143764.94871794872</v>
      </c>
      <c r="G78" s="32"/>
      <c r="H78" s="33">
        <f>F57/F73</f>
        <v>5880.4679487179483</v>
      </c>
      <c r="I78" s="32"/>
      <c r="J78" s="33">
        <f>F78+H78</f>
        <v>149645.41666666666</v>
      </c>
      <c r="K78" s="32"/>
    </row>
    <row r="79" spans="1:11" ht="44.45" customHeight="1" x14ac:dyDescent="0.2">
      <c r="A79" s="28"/>
      <c r="B79" s="20" t="s">
        <v>21</v>
      </c>
      <c r="C79" s="20" t="s">
        <v>20</v>
      </c>
      <c r="D79" s="27" t="s">
        <v>12</v>
      </c>
      <c r="E79" s="27"/>
      <c r="F79" s="35">
        <v>9</v>
      </c>
      <c r="G79" s="34"/>
      <c r="H79" s="33"/>
      <c r="I79" s="32"/>
      <c r="J79" s="35">
        <f>F79+H79</f>
        <v>9</v>
      </c>
      <c r="K79" s="34"/>
    </row>
    <row r="80" spans="1:11" ht="39.6" customHeight="1" x14ac:dyDescent="0.2">
      <c r="A80" s="28"/>
      <c r="B80" s="20" t="s">
        <v>19</v>
      </c>
      <c r="C80" s="20" t="s">
        <v>17</v>
      </c>
      <c r="D80" s="27" t="s">
        <v>12</v>
      </c>
      <c r="E80" s="27"/>
      <c r="F80" s="33"/>
      <c r="G80" s="32"/>
      <c r="H80" s="33">
        <v>9607.5</v>
      </c>
      <c r="I80" s="32"/>
      <c r="J80" s="33">
        <f>F80+H80</f>
        <v>9607.5</v>
      </c>
      <c r="K80" s="32"/>
    </row>
    <row r="81" spans="1:11" ht="45.75" customHeight="1" x14ac:dyDescent="0.2">
      <c r="A81" s="28"/>
      <c r="B81" s="20" t="s">
        <v>18</v>
      </c>
      <c r="C81" s="21" t="s">
        <v>17</v>
      </c>
      <c r="D81" s="27" t="s">
        <v>12</v>
      </c>
      <c r="E81" s="27"/>
      <c r="F81" s="33"/>
      <c r="G81" s="32"/>
      <c r="H81" s="33">
        <v>10005</v>
      </c>
      <c r="I81" s="32"/>
      <c r="J81" s="33">
        <f>F81+H81</f>
        <v>10005</v>
      </c>
      <c r="K81" s="32"/>
    </row>
    <row r="82" spans="1:11" ht="21.95" customHeight="1" x14ac:dyDescent="0.2">
      <c r="A82" s="28">
        <v>4</v>
      </c>
      <c r="B82" s="31" t="s">
        <v>16</v>
      </c>
      <c r="C82" s="20"/>
      <c r="D82" s="27"/>
      <c r="E82" s="27"/>
      <c r="F82" s="29"/>
      <c r="G82" s="29"/>
      <c r="H82" s="30"/>
      <c r="I82" s="30"/>
      <c r="J82" s="29"/>
      <c r="K82" s="29"/>
    </row>
    <row r="83" spans="1:11" ht="34.9" customHeight="1" x14ac:dyDescent="0.2">
      <c r="A83" s="28"/>
      <c r="B83" s="20" t="s">
        <v>15</v>
      </c>
      <c r="C83" s="20" t="s">
        <v>10</v>
      </c>
      <c r="D83" s="27" t="s">
        <v>14</v>
      </c>
      <c r="E83" s="27"/>
      <c r="F83" s="29">
        <v>100</v>
      </c>
      <c r="G83" s="29"/>
      <c r="H83" s="30"/>
      <c r="I83" s="30"/>
      <c r="J83" s="29">
        <f>F83+H83</f>
        <v>100</v>
      </c>
      <c r="K83" s="29"/>
    </row>
    <row r="84" spans="1:11" ht="42.75" customHeight="1" x14ac:dyDescent="0.2">
      <c r="A84" s="28"/>
      <c r="B84" s="20" t="s">
        <v>13</v>
      </c>
      <c r="C84" s="20" t="s">
        <v>10</v>
      </c>
      <c r="D84" s="27" t="s">
        <v>12</v>
      </c>
      <c r="E84" s="27"/>
      <c r="F84" s="26"/>
      <c r="G84" s="25"/>
      <c r="H84" s="24">
        <v>189.8</v>
      </c>
      <c r="I84" s="23"/>
      <c r="J84" s="22">
        <f>F84+H84</f>
        <v>189.8</v>
      </c>
      <c r="K84" s="22"/>
    </row>
    <row r="85" spans="1:11" ht="41.25" customHeight="1" x14ac:dyDescent="0.2">
      <c r="A85" s="21"/>
      <c r="B85" s="20" t="s">
        <v>11</v>
      </c>
      <c r="C85" s="20" t="s">
        <v>10</v>
      </c>
      <c r="D85" s="19"/>
      <c r="E85" s="18"/>
      <c r="F85" s="17">
        <v>98.7</v>
      </c>
      <c r="G85" s="16"/>
      <c r="H85" s="17">
        <v>3.3</v>
      </c>
      <c r="I85" s="16"/>
      <c r="J85" s="17">
        <v>94.9</v>
      </c>
      <c r="K85" s="16"/>
    </row>
    <row r="86" spans="1:11" s="5" customFormat="1" ht="27" customHeight="1" x14ac:dyDescent="0.25">
      <c r="A86" s="14" t="s">
        <v>9</v>
      </c>
      <c r="B86" s="14"/>
      <c r="C86" s="9"/>
      <c r="D86" s="9"/>
      <c r="E86" s="9"/>
      <c r="F86" s="9"/>
      <c r="G86" s="9"/>
      <c r="H86" s="9"/>
      <c r="I86" s="9"/>
      <c r="J86" s="9"/>
      <c r="K86" s="9"/>
    </row>
    <row r="87" spans="1:11" s="5" customFormat="1" ht="15.75" customHeight="1" x14ac:dyDescent="0.25">
      <c r="A87" s="10"/>
      <c r="B87" s="9"/>
      <c r="C87" s="9"/>
      <c r="D87" s="9"/>
      <c r="E87" s="12"/>
      <c r="F87" s="9"/>
      <c r="G87" s="9"/>
      <c r="H87" s="15" t="s">
        <v>8</v>
      </c>
      <c r="I87" s="15"/>
      <c r="J87" s="15"/>
      <c r="K87" s="15"/>
    </row>
    <row r="88" spans="1:11" s="5" customFormat="1" ht="63.75" customHeight="1" x14ac:dyDescent="0.25">
      <c r="A88" s="14" t="s">
        <v>7</v>
      </c>
      <c r="B88" s="14"/>
      <c r="C88" s="9"/>
      <c r="D88" s="9"/>
      <c r="E88" s="8" t="s">
        <v>3</v>
      </c>
      <c r="F88" s="7"/>
      <c r="G88" s="7"/>
      <c r="H88" s="6" t="s">
        <v>2</v>
      </c>
      <c r="I88" s="6"/>
      <c r="J88" s="6"/>
      <c r="K88" s="6"/>
    </row>
    <row r="89" spans="1:11" s="5" customFormat="1" ht="38.25" customHeight="1" x14ac:dyDescent="0.25">
      <c r="A89" s="14" t="s">
        <v>6</v>
      </c>
      <c r="B89" s="14"/>
      <c r="C89" s="9"/>
      <c r="D89" s="9"/>
      <c r="E89" s="9"/>
      <c r="F89" s="9"/>
      <c r="G89" s="9"/>
      <c r="H89" s="13"/>
      <c r="I89" s="13"/>
      <c r="J89" s="13"/>
      <c r="K89" s="13"/>
    </row>
    <row r="90" spans="1:11" s="5" customFormat="1" ht="20.25" customHeight="1" x14ac:dyDescent="0.25">
      <c r="A90" s="10"/>
      <c r="B90" s="9"/>
      <c r="C90" s="9"/>
      <c r="D90" s="9"/>
      <c r="E90" s="12"/>
      <c r="F90" s="9"/>
      <c r="G90" s="9"/>
      <c r="H90" s="11" t="s">
        <v>5</v>
      </c>
      <c r="I90" s="11"/>
      <c r="J90" s="11"/>
      <c r="K90" s="11"/>
    </row>
    <row r="91" spans="1:11" s="5" customFormat="1" ht="34.5" customHeight="1" x14ac:dyDescent="0.2">
      <c r="A91" s="10" t="s">
        <v>4</v>
      </c>
      <c r="B91" s="9"/>
      <c r="C91" s="10"/>
      <c r="D91" s="9"/>
      <c r="E91" s="8" t="s">
        <v>3</v>
      </c>
      <c r="F91" s="8"/>
      <c r="G91" s="7"/>
      <c r="H91" s="6" t="s">
        <v>2</v>
      </c>
      <c r="I91" s="6"/>
      <c r="J91" s="6"/>
      <c r="K91" s="6"/>
    </row>
    <row r="92" spans="1:11" ht="22.5" customHeight="1" x14ac:dyDescent="0.2">
      <c r="A92" s="3"/>
      <c r="B92" s="4" t="s">
        <v>1</v>
      </c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3"/>
      <c r="B93" s="3" t="s">
        <v>0</v>
      </c>
      <c r="C93" s="3"/>
      <c r="D93" s="3"/>
      <c r="E93" s="3"/>
      <c r="F93" s="3"/>
      <c r="G93" s="3"/>
      <c r="H93" s="3"/>
      <c r="I93" s="3"/>
      <c r="J93" s="3"/>
      <c r="K93" s="3"/>
    </row>
    <row r="94" spans="1:11" ht="17.2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2"/>
      <c r="B95" s="2"/>
    </row>
  </sheetData>
  <mergeCells count="217">
    <mergeCell ref="H90:K90"/>
    <mergeCell ref="H91:K91"/>
    <mergeCell ref="A95:B95"/>
    <mergeCell ref="A86:B86"/>
    <mergeCell ref="H87:K87"/>
    <mergeCell ref="A88:B88"/>
    <mergeCell ref="H88:K88"/>
    <mergeCell ref="A89:B89"/>
    <mergeCell ref="H89:K89"/>
    <mergeCell ref="D82:E82"/>
    <mergeCell ref="F82:G82"/>
    <mergeCell ref="H82:I82"/>
    <mergeCell ref="J82:K82"/>
    <mergeCell ref="D83:E83"/>
    <mergeCell ref="F83:G83"/>
    <mergeCell ref="H83:I83"/>
    <mergeCell ref="J83:K83"/>
    <mergeCell ref="D84:E84"/>
    <mergeCell ref="F84:G84"/>
    <mergeCell ref="H84:I84"/>
    <mergeCell ref="J84:K84"/>
    <mergeCell ref="D85:E85"/>
    <mergeCell ref="F85:G85"/>
    <mergeCell ref="H85:I85"/>
    <mergeCell ref="J85:K85"/>
    <mergeCell ref="D78:E78"/>
    <mergeCell ref="F78:G78"/>
    <mergeCell ref="H78:I78"/>
    <mergeCell ref="J78:K78"/>
    <mergeCell ref="D79:E79"/>
    <mergeCell ref="F79:G79"/>
    <mergeCell ref="H79:I79"/>
    <mergeCell ref="J79:K79"/>
    <mergeCell ref="D80:E80"/>
    <mergeCell ref="F80:G80"/>
    <mergeCell ref="H80:I80"/>
    <mergeCell ref="J80:K80"/>
    <mergeCell ref="D81:E81"/>
    <mergeCell ref="F81:G81"/>
    <mergeCell ref="H81:I81"/>
    <mergeCell ref="J81:K81"/>
    <mergeCell ref="D74:E74"/>
    <mergeCell ref="F74:G74"/>
    <mergeCell ref="H74:I74"/>
    <mergeCell ref="J74:K74"/>
    <mergeCell ref="D75:E75"/>
    <mergeCell ref="F75:G75"/>
    <mergeCell ref="H75:I75"/>
    <mergeCell ref="J75:K75"/>
    <mergeCell ref="D76:E76"/>
    <mergeCell ref="F76:G76"/>
    <mergeCell ref="H76:I76"/>
    <mergeCell ref="J76:K76"/>
    <mergeCell ref="D77:E77"/>
    <mergeCell ref="F77:G77"/>
    <mergeCell ref="H77:I77"/>
    <mergeCell ref="J77:K77"/>
    <mergeCell ref="D70:E70"/>
    <mergeCell ref="F70:G70"/>
    <mergeCell ref="H70:I70"/>
    <mergeCell ref="J70:K70"/>
    <mergeCell ref="D71:E71"/>
    <mergeCell ref="F71:G71"/>
    <mergeCell ref="H71:I71"/>
    <mergeCell ref="J71:K71"/>
    <mergeCell ref="D72:E72"/>
    <mergeCell ref="F72:G72"/>
    <mergeCell ref="H72:I72"/>
    <mergeCell ref="J72:K72"/>
    <mergeCell ref="D73:E73"/>
    <mergeCell ref="F73:G73"/>
    <mergeCell ref="H73:I73"/>
    <mergeCell ref="J73:K73"/>
    <mergeCell ref="D66:E66"/>
    <mergeCell ref="F66:G66"/>
    <mergeCell ref="H66:I66"/>
    <mergeCell ref="J66:K66"/>
    <mergeCell ref="D67:E67"/>
    <mergeCell ref="F67:G67"/>
    <mergeCell ref="H67:I67"/>
    <mergeCell ref="J67:K67"/>
    <mergeCell ref="D68:E68"/>
    <mergeCell ref="F68:G68"/>
    <mergeCell ref="H68:I68"/>
    <mergeCell ref="J68:K68"/>
    <mergeCell ref="D69:E69"/>
    <mergeCell ref="F69:G69"/>
    <mergeCell ref="H69:I69"/>
    <mergeCell ref="J69:K69"/>
    <mergeCell ref="D62:E62"/>
    <mergeCell ref="F62:G62"/>
    <mergeCell ref="H62:I62"/>
    <mergeCell ref="J62:K62"/>
    <mergeCell ref="D63:E63"/>
    <mergeCell ref="F63:G63"/>
    <mergeCell ref="H63:I63"/>
    <mergeCell ref="J63:K63"/>
    <mergeCell ref="D64:E64"/>
    <mergeCell ref="F64:G64"/>
    <mergeCell ref="H64:I64"/>
    <mergeCell ref="J64:K64"/>
    <mergeCell ref="D65:E65"/>
    <mergeCell ref="F65:G65"/>
    <mergeCell ref="H65:I65"/>
    <mergeCell ref="J65:K65"/>
    <mergeCell ref="A59:H59"/>
    <mergeCell ref="D60:E60"/>
    <mergeCell ref="F60:G60"/>
    <mergeCell ref="H60:I60"/>
    <mergeCell ref="J60:K60"/>
    <mergeCell ref="D61:E61"/>
    <mergeCell ref="F61:G61"/>
    <mergeCell ref="H61:I61"/>
    <mergeCell ref="J61:K61"/>
    <mergeCell ref="A54:C54"/>
    <mergeCell ref="D54:E54"/>
    <mergeCell ref="F54:G54"/>
    <mergeCell ref="H54:I54"/>
    <mergeCell ref="A55:C55"/>
    <mergeCell ref="D55:E55"/>
    <mergeCell ref="F55:G55"/>
    <mergeCell ref="H55:I55"/>
    <mergeCell ref="A56:C56"/>
    <mergeCell ref="D56:E56"/>
    <mergeCell ref="F56:G56"/>
    <mergeCell ref="H56:I56"/>
    <mergeCell ref="A57:C57"/>
    <mergeCell ref="D57:E57"/>
    <mergeCell ref="F57:G57"/>
    <mergeCell ref="H57:I57"/>
    <mergeCell ref="T49:U49"/>
    <mergeCell ref="B48:C48"/>
    <mergeCell ref="D48:E48"/>
    <mergeCell ref="F48:G48"/>
    <mergeCell ref="H48:I48"/>
    <mergeCell ref="P48:Q48"/>
    <mergeCell ref="R48:S48"/>
    <mergeCell ref="A53:C53"/>
    <mergeCell ref="D53:E53"/>
    <mergeCell ref="F53:G53"/>
    <mergeCell ref="H53:I53"/>
    <mergeCell ref="T48:U48"/>
    <mergeCell ref="A49:C49"/>
    <mergeCell ref="D49:E49"/>
    <mergeCell ref="F49:G49"/>
    <mergeCell ref="H49:I49"/>
    <mergeCell ref="P49:Q49"/>
    <mergeCell ref="F46:G46"/>
    <mergeCell ref="H46:I46"/>
    <mergeCell ref="P46:Q46"/>
    <mergeCell ref="R46:S46"/>
    <mergeCell ref="A51:H51"/>
    <mergeCell ref="A52:I52"/>
    <mergeCell ref="R49:S49"/>
    <mergeCell ref="T46:U46"/>
    <mergeCell ref="B47:C47"/>
    <mergeCell ref="D47:E47"/>
    <mergeCell ref="F47:G47"/>
    <mergeCell ref="H47:I47"/>
    <mergeCell ref="P47:Q47"/>
    <mergeCell ref="R47:S47"/>
    <mergeCell ref="T47:U47"/>
    <mergeCell ref="B46:C46"/>
    <mergeCell ref="D46:E46"/>
    <mergeCell ref="B38:H38"/>
    <mergeCell ref="B39:H39"/>
    <mergeCell ref="A41:H41"/>
    <mergeCell ref="A42:I42"/>
    <mergeCell ref="B43:C43"/>
    <mergeCell ref="D43:E43"/>
    <mergeCell ref="F43:G43"/>
    <mergeCell ref="H43:I43"/>
    <mergeCell ref="B44:C44"/>
    <mergeCell ref="D44:E44"/>
    <mergeCell ref="F44:G44"/>
    <mergeCell ref="H44:I44"/>
    <mergeCell ref="B45:C45"/>
    <mergeCell ref="D45:E45"/>
    <mergeCell ref="F45:G45"/>
    <mergeCell ref="H45:I45"/>
    <mergeCell ref="A22:K22"/>
    <mergeCell ref="A23:K23"/>
    <mergeCell ref="A24:K24"/>
    <mergeCell ref="A25:K25"/>
    <mergeCell ref="A26:K26"/>
    <mergeCell ref="A27:K27"/>
    <mergeCell ref="A28:K28"/>
    <mergeCell ref="A29:K29"/>
    <mergeCell ref="B31:H31"/>
    <mergeCell ref="B32:H32"/>
    <mergeCell ref="A34:K34"/>
    <mergeCell ref="A36:K36"/>
    <mergeCell ref="A10:I10"/>
    <mergeCell ref="A11:K11"/>
    <mergeCell ref="A12:K12"/>
    <mergeCell ref="A13:K13"/>
    <mergeCell ref="A14:K14"/>
    <mergeCell ref="A15:K15"/>
    <mergeCell ref="A16:K16"/>
    <mergeCell ref="A17:K17"/>
    <mergeCell ref="A18:K18"/>
    <mergeCell ref="A19:K19"/>
    <mergeCell ref="A20:K20"/>
    <mergeCell ref="A21:K21"/>
    <mergeCell ref="G1:K1"/>
    <mergeCell ref="G2:K2"/>
    <mergeCell ref="A3:K3"/>
    <mergeCell ref="B4:F4"/>
    <mergeCell ref="G4:K4"/>
    <mergeCell ref="B5:F5"/>
    <mergeCell ref="G5:K5"/>
    <mergeCell ref="B6:C6"/>
    <mergeCell ref="E6:F6"/>
    <mergeCell ref="G6:K6"/>
    <mergeCell ref="A7:K7"/>
    <mergeCell ref="A8:K8"/>
    <mergeCell ref="A9:K9"/>
  </mergeCells>
  <pageMargins left="0.23622047244094491" right="0.23622047244094491" top="0.55118110236220474" bottom="0.55118110236220474" header="0.31496062992125984" footer="0.31496062992125984"/>
  <pageSetup paperSize="9" scale="58" fitToHeight="4" orientation="landscape" r:id="rId1"/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1022</vt:lpstr>
      <vt:lpstr>'1022'!Область_друку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2021-12-13T14:04:36Z</dcterms:created>
  <dcterms:modified xsi:type="dcterms:W3CDTF">2021-12-13T14:04:49Z</dcterms:modified>
</cp:coreProperties>
</file>