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Грудень\1312\Паспорти освіта\"/>
    </mc:Choice>
  </mc:AlternateContent>
  <bookViews>
    <workbookView xWindow="0" yWindow="0" windowWidth="28800" windowHeight="11835"/>
  </bookViews>
  <sheets>
    <sheet name="1070" sheetId="1" r:id="rId1"/>
  </sheets>
  <definedNames>
    <definedName name="_xlnm.Print_Area" localSheetId="0">'1070'!$A$1:$K$87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H42" i="1"/>
  <c r="H46" i="1" s="1"/>
  <c r="D43" i="1"/>
  <c r="H43" i="1"/>
  <c r="F44" i="1"/>
  <c r="H44" i="1"/>
  <c r="F45" i="1"/>
  <c r="H45" i="1" s="1"/>
  <c r="D46" i="1"/>
  <c r="F46" i="1"/>
  <c r="D52" i="1"/>
  <c r="F52" i="1"/>
  <c r="F53" i="1" s="1"/>
  <c r="H72" i="1" s="1"/>
  <c r="H52" i="1"/>
  <c r="H53" i="1" s="1"/>
  <c r="D53" i="1"/>
  <c r="J59" i="1"/>
  <c r="J60" i="1"/>
  <c r="J61" i="1"/>
  <c r="J62" i="1"/>
  <c r="H63" i="1"/>
  <c r="J63" i="1"/>
  <c r="J64" i="1"/>
  <c r="J65" i="1"/>
  <c r="J67" i="1"/>
  <c r="J68" i="1"/>
  <c r="J69" i="1"/>
  <c r="F71" i="1"/>
  <c r="J71" i="1"/>
  <c r="F72" i="1"/>
  <c r="J72" i="1" s="1"/>
  <c r="F73" i="1"/>
  <c r="J73" i="1" s="1"/>
  <c r="H74" i="1"/>
  <c r="J74" i="1"/>
  <c r="J75" i="1"/>
  <c r="J76" i="1"/>
  <c r="J77" i="1"/>
</calcChain>
</file>

<file path=xl/sharedStrings.xml><?xml version="1.0" encoding="utf-8"?>
<sst xmlns="http://schemas.openxmlformats.org/spreadsheetml/2006/main" count="137" uniqueCount="101">
  <si>
    <t>Ярослава Балабась 70 46 06</t>
  </si>
  <si>
    <t>Оксана Кумарьова _______________</t>
  </si>
  <si>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</si>
  <si>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>(підпис)</t>
    </r>
  </si>
  <si>
    <t>Дата погодження
М.П.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</si>
  <si>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</si>
  <si>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</si>
  <si>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 xml:space="preserve">ПОГОДЖЕНО:
Фінансове управління 
Хмельницької міської ради                                               </t>
  </si>
  <si>
    <t>Ольга КШАНОВСЬКА</t>
  </si>
  <si>
    <t xml:space="preserve">В.о. директора Департаменту освіти та науки   </t>
  </si>
  <si>
    <t>Розрахунок</t>
  </si>
  <si>
    <t>%</t>
  </si>
  <si>
    <t>Відсоток захищених статей видатків в загальному   обсязі</t>
  </si>
  <si>
    <t>Динаміка росту власних надходжень в порівнянні з минулим роком</t>
  </si>
  <si>
    <t>Відсоток охоплення учнів позашкільною освітою</t>
  </si>
  <si>
    <t>якості</t>
  </si>
  <si>
    <t>грн</t>
  </si>
  <si>
    <t>Середні витрати на придбання глибинних насосів</t>
  </si>
  <si>
    <t>осіб</t>
  </si>
  <si>
    <t>Середня  наповнюваність гуртків</t>
  </si>
  <si>
    <t>Витрати на 1 дитину, яка отримує позашкільну освіту</t>
  </si>
  <si>
    <t>Кількість дітей на одну педагогічну ставку</t>
  </si>
  <si>
    <t>ефективності</t>
  </si>
  <si>
    <t>од.</t>
  </si>
  <si>
    <t>Кількість обладнання яке придбано в ПДНЗ ОВ "Чайка"</t>
  </si>
  <si>
    <t>Кількість глибинних  насосів, які буде придбано в  ПДНЗ ОВ " Чайка"</t>
  </si>
  <si>
    <t>Мережа, звіт ПЗ-1</t>
  </si>
  <si>
    <t>Кількість дітей, які отримують позашкільну освіту</t>
  </si>
  <si>
    <t>продукту</t>
  </si>
  <si>
    <t>Рішення  сесії Хмельницької міської ради від 23.12.2020 року № 14. Рішення сесії Хмельницької міської ради від 20.10.2021 року № 3.</t>
  </si>
  <si>
    <t>Придбання  кухонного обладнання (овочерізка, м’ясорубка, картоплечистка, індукційна плита),  бензотримера, в табір "Чайка"</t>
  </si>
  <si>
    <t>Протокол № 17 засідання постійної комісії з питань планування, бюджету, фінансів та децентралізації від 02.06.2021 року</t>
  </si>
  <si>
    <t>Обсяг видатків на придбання глибинних насосів подачі води для ПДНЗ ОВ "Чайка"</t>
  </si>
  <si>
    <t>Рішення  сесії Хмельницької міської ради від 23.12.2020 року № 14, Рішення сесії Хмельницької міської ради від 21.04.2021 року №27. Рішення сесії Хмельницької міської ради від 14.07.2021 року № 3.  Рішення сесії Хмельницької міської ради від 20.10.2021 року № 3.</t>
  </si>
  <si>
    <t>Капітальний ремонт - утеплення фасаду та сходового майданчика перед палацом творчості дітей та юнацтва (1 та 2 черга)</t>
  </si>
  <si>
    <t>Штатний розпис, тарифікація</t>
  </si>
  <si>
    <t>Всього- середньорічне число ставок (штатних одиниць)</t>
  </si>
  <si>
    <t>Середньорічна кількість педагогічного персоналу</t>
  </si>
  <si>
    <t>Мережа ПЗ - 1</t>
  </si>
  <si>
    <t>Кількість класів (гуртків)</t>
  </si>
  <si>
    <t>Кількість закладів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</si>
  <si>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</si>
  <si>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</si>
  <si>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</si>
  <si>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</si>
  <si>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</si>
  <si>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 иця вим.</t>
  </si>
  <si>
    <t>Показник</t>
  </si>
  <si>
    <t>№ з/п</t>
  </si>
  <si>
    <t>11. Результативні показники бюджетної програми:</t>
  </si>
  <si>
    <t>УСЬОГО</t>
  </si>
  <si>
    <t>Програма  розвитку освіти  Хмельницької міської територіальної громади  на 2017-2021 роки (із змінами і доповненнями)</t>
  </si>
  <si>
    <t>Найменування місцевої / регіональної програми</t>
  </si>
  <si>
    <t>(грн)</t>
  </si>
  <si>
    <t xml:space="preserve">10. Перелік місцевих / регіональних програм, що виконуються у складі бюджетної програми: </t>
  </si>
  <si>
    <t>Проведення капітальних ремонтів</t>
  </si>
  <si>
    <t>Придбання обладнання і предметів довгостроковово користування</t>
  </si>
  <si>
    <t>Організація харчування в закладах позашкільної освіти</t>
  </si>
  <si>
    <t>Забезпечення належного функціонування закладів позашкільної освіти</t>
  </si>
  <si>
    <t>Напрями використання бюджетних коштів</t>
  </si>
  <si>
    <t xml:space="preserve">9. Напрями використання бюджетних коштів: </t>
  </si>
  <si>
    <t>Забезпечити рівні можливості дівчатам та хлопцям у сфері отримання позашкільної освіти. Забезпечити оздоровлення дітей у ПДЗ ОВ "Чайка"</t>
  </si>
  <si>
    <t>Завдання</t>
  </si>
  <si>
    <t> 8.Завдання бюджетної програми: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</si>
  <si>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 розвитку  здібностей та обдарувань вихованців, учнів , задоволення їх інтересів, духовних запитів і потреб у професійному визначенні.</t>
    </r>
  </si>
  <si>
    <t>Забезпечення залучення дітей та надання належних умов виховання та рівних можливостей дівчатам та хлопцям у сфері отримання позашкільної освіти</t>
  </si>
  <si>
    <t>Ціль державної політики</t>
  </si>
  <si>
    <t>6. Цілі державної політики, на досягнення яких спрямована реалізація бюджетної програми:</t>
  </si>
  <si>
    <t xml:space="preserve">Протокол № 31 від 25.11.2021 року засідання постійної комісії з питань планування, бюджету, фінансів та децентралізації </t>
  </si>
  <si>
    <t xml:space="preserve">Протокол № 29 від 04.11.2021 року засідання постійної комісії з питань планування, бюджету, фінансів та децентралізації </t>
  </si>
  <si>
    <t>Рішення сесії Хмельницької міської ради  № 3  від 20.10.2021 року "Про внесення змін до  бюджету Хмельницької міської територіальної громади на 2021 рік"</t>
  </si>
  <si>
    <t>Рішення сесії Хмельницької міської ради № 3  від 14.07.2021 року  "Про внесення змін до  бюджету Хмельницької міської територіальної громади на 2021 рік"</t>
  </si>
  <si>
    <t xml:space="preserve">Протокол № 17 від 02.06.2021 року засідання постійної комісії з питань планування, бюджету, фінансів та децентралізації </t>
  </si>
  <si>
    <t>Рішення сесії Хмельницької міської ради № 27  від 21.04.2021 року "Про внесення змін до  бюджету Хмельницької міської територіальної громади на 2021 рік"</t>
  </si>
  <si>
    <t>Рішення  сесії Хмельницької міської ради № 14 від 23.12.2020 року  "Про бюджет Хмельницької міської територіальної громади на 2021 рік"</t>
  </si>
  <si>
    <t>Рішення сесії міської ради № 3 від 12.07.2017 року  "Про внесення змін до Програми розвитку освіти міста Хмельницького на 2017-2021 роки"</t>
  </si>
  <si>
    <t>Рішення сесії міської ради № 2 від 29.12.2016 року  "Програма розвитку освіти міста Хмельницького на 2017-2021 роки"</t>
  </si>
  <si>
    <t>Постанова КМУ № 1124  від 05.10.2009 "Про затвердження Положення про центр розвитку дитини"</t>
  </si>
  <si>
    <t>Постанова Кабінету Міністрів України  №1298  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</si>
  <si>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Наказ Міністерства фінансів України № 836   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</si>
  <si>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№ 793 від 20.09.2017 року  "Про затвердження складових Програмної класифікації видатків та кредитування місцевого бюджету"  (із змінами і доповненнями)</t>
  </si>
  <si>
    <t>Закон України № 1841-III від  22.06.2000 року “Про позашкільну освіту”  (із змінами і доповненнями)</t>
  </si>
  <si>
    <t>Закон України № 2145- VІІI від 05.09.2017 року “Про освіту”   (із змінами і доповненнями)</t>
  </si>
  <si>
    <t>Бюджетний кодекс України №2456-VІ від 08.07.2010 року  (із змінами і доповненнями)</t>
  </si>
  <si>
    <t>Конституція України № 254к/96-ВР від 28.06.1996 року (із змінами і доповненнями)</t>
  </si>
  <si>
    <t>5. Підстави для виконання бюджетної програми:</t>
  </si>
  <si>
    <r>
      <t xml:space="preserve">
4. Обсяг бюджетних призначень / бюджетних асигнувань — 39 454 858,00 гривень, у тому числі загального фонду — 32 325 958,00 гривень та спеціального фонду — 7 128 900,00 гривень.
</t>
    </r>
    <r>
      <rPr>
        <sz val="12"/>
        <rFont val="Times New Roman"/>
        <family val="1"/>
      </rPr>
      <t/>
    </r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</si>
  <si>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</si>
  <si>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t>Надання позашкільної освіти закладами позашкільної освіти, заходи із позашкільної роботи з дітьми</t>
  </si>
  <si>
    <r>
      <rPr>
        <u/>
        <sz val="12"/>
        <rFont val="Times New Roman"/>
        <family val="1"/>
        <charset val="204"/>
      </rPr>
      <t xml:space="preserve">        0960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</si>
  <si>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  <charset val="204"/>
      </rPr>
      <t xml:space="preserve">      1070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</si>
  <si>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0611070    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</si>
  <si>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</si>
  <si>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</si>
  <si>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</si>
  <si>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</si>
  <si>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</si>
  <si>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</si>
  <si>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ПАСПОРТ
бюджетної програми місцевого бюджету на 2021 рік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</si>
  <si>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07 грудня 2021 року  № 208</t>
    </r>
  </si>
  <si>
    <t xml:space="preserve">ЗАТВЕРДЖЕНО
Наказ Міністерства фінансів України
26 серпня 2014 року № 836
(у редакції наказу Міністерства фінансів України
від 29 грудня 2018 року № 1209)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</si>
</sst>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0.0"/>
    <numFmt numFmtId="165" formatCode="_-* #,##0.00\ _₽_-;\-* #,##0.00\ _₽_-;_-* &quot;-&quot;??\ _₽_-;_-@_-"/>
    <numFmt numFmtId="166" formatCode="_-* #,##0\ _₴_-;\-* #,##0\ _₴_-;_-* &quot;-&quot;??\ _₴_-;_-@_-"/>
  </numFmts>
  <fonts count="1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center" vertical="center" wrapText="1" shrinkToFit="1"/>
    </xf>
    <xf numFmtId="164" fontId="7" fillId="0" borderId="4" xfId="0" applyNumberFormat="1" applyFont="1" applyFill="1" applyBorder="1" applyAlignment="1">
      <alignment horizontal="center" vertical="center" wrapText="1" shrinkToFit="1"/>
    </xf>
    <xf numFmtId="10" fontId="1" fillId="0" borderId="0" xfId="0" applyNumberFormat="1" applyFont="1" applyFill="1" applyBorder="1" applyAlignment="1">
      <alignment horizontal="left" vertical="center" wrapTex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165" fontId="5" fillId="0" borderId="2" xfId="0" applyNumberFormat="1" applyFont="1" applyFill="1" applyBorder="1" applyAlignment="1">
      <alignment horizontal="center" vertical="center" wrapText="1" shrinkToFit="1"/>
    </xf>
    <xf numFmtId="165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2" xfId="0" applyNumberFormat="1" applyFont="1" applyFill="1" applyBorder="1" applyAlignment="1">
      <alignment horizontal="center" vertical="center" wrapText="1" shrinkToFi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" fontId="5" fillId="0" borderId="2" xfId="0" applyNumberFormat="1" applyFont="1" applyFill="1" applyBorder="1" applyAlignment="1">
      <alignment horizontal="center" vertical="center" wrapText="1" shrinkToFit="1"/>
    </xf>
    <xf numFmtId="1" fontId="5" fillId="0" borderId="3" xfId="0" applyNumberFormat="1" applyFont="1" applyFill="1" applyBorder="1" applyAlignment="1">
      <alignment horizontal="center" vertical="center" wrapText="1" shrinkToFit="1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166" fontId="5" fillId="0" borderId="4" xfId="0" applyNumberFormat="1" applyFont="1" applyFill="1" applyBorder="1" applyAlignment="1">
      <alignment horizontal="center" vertical="center" wrapText="1" shrinkToFit="1"/>
    </xf>
    <xf numFmtId="3" fontId="5" fillId="0" borderId="4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left" vertical="center" wrapText="1"/>
    </xf>
    <xf numFmtId="43" fontId="5" fillId="0" borderId="2" xfId="0" applyNumberFormat="1" applyFont="1" applyFill="1" applyBorder="1" applyAlignment="1">
      <alignment horizontal="center" vertical="center" wrapText="1" shrinkToFit="1"/>
    </xf>
    <xf numFmtId="43" fontId="5" fillId="0" borderId="3" xfId="0" applyNumberFormat="1" applyFont="1" applyFill="1" applyBorder="1" applyAlignment="1">
      <alignment horizontal="center" vertical="center" wrapText="1" shrinkToFit="1"/>
    </xf>
    <xf numFmtId="43" fontId="5" fillId="0" borderId="4" xfId="0" applyNumberFormat="1" applyFont="1" applyFill="1" applyBorder="1" applyAlignment="1">
      <alignment horizontal="center" vertical="center" wrapText="1"/>
    </xf>
    <xf numFmtId="43" fontId="5" fillId="0" borderId="4" xfId="0" applyNumberFormat="1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 shrinkToFit="1"/>
    </xf>
    <xf numFmtId="4" fontId="4" fillId="0" borderId="3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 shrinkToFi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1" fontId="5" fillId="0" borderId="4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center" vertical="center" wrapText="1" shrinkToFit="1"/>
    </xf>
    <xf numFmtId="1" fontId="11" fillId="0" borderId="4" xfId="0" applyNumberFormat="1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4" fontId="5" fillId="0" borderId="5" xfId="0" applyNumberFormat="1" applyFont="1" applyFill="1" applyBorder="1" applyAlignment="1">
      <alignment vertical="center" wrapText="1" shrinkToFi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vertical="center" wrapText="1" shrinkToFit="1"/>
    </xf>
    <xf numFmtId="4" fontId="5" fillId="0" borderId="4" xfId="0" applyNumberFormat="1" applyFont="1" applyFill="1" applyBorder="1" applyAlignment="1">
      <alignment horizontal="right" vertical="center" wrapText="1" shrinkToFit="1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right" vertical="center" wrapText="1" shrinkToFit="1"/>
    </xf>
    <xf numFmtId="4" fontId="1" fillId="0" borderId="0" xfId="0" applyNumberFormat="1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vertical="center" wrapText="1" shrinkToFit="1"/>
    </xf>
    <xf numFmtId="0" fontId="5" fillId="0" borderId="4" xfId="0" applyFont="1" applyFill="1" applyBorder="1" applyAlignment="1">
      <alignment horizontal="right" vertical="center" wrapText="1"/>
    </xf>
    <xf numFmtId="4" fontId="5" fillId="0" borderId="2" xfId="0" applyNumberFormat="1" applyFont="1" applyFill="1" applyBorder="1" applyAlignment="1">
      <alignment horizontal="right" vertical="center" wrapText="1" shrinkToFit="1"/>
    </xf>
    <xf numFmtId="4" fontId="5" fillId="0" borderId="3" xfId="0" applyNumberFormat="1" applyFont="1" applyFill="1" applyBorder="1" applyAlignment="1">
      <alignment horizontal="right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1" fontId="5" fillId="0" borderId="9" xfId="0" applyNumberFormat="1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 wrapText="1" shrinkToFit="1"/>
    </xf>
    <xf numFmtId="3" fontId="5" fillId="0" borderId="9" xfId="0" applyNumberFormat="1" applyFont="1" applyFill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9" fillId="0" borderId="0" xfId="1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87"/>
  <sheetViews>
    <sheetView tabSelected="1" view="pageBreakPreview" zoomScale="60" zoomScaleNormal="80" workbookViewId="0">
      <selection activeCell="G4" sqref="G4:K4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14" style="1" bestFit="1" customWidth="1"/>
    <col min="13" max="13" width="22.5" style="1" customWidth="1"/>
    <col min="14" max="14" width="13.83203125" style="1" bestFit="1" customWidth="1"/>
    <col min="15" max="16384" width="9.33203125" style="1"/>
  </cols>
  <sheetData>
    <row r="1" spans="1:11" ht="103.5" customHeight="1" x14ac:dyDescent="0.2">
      <c r="B1" s="108"/>
      <c r="C1" s="108"/>
      <c r="D1" s="108"/>
      <c r="E1" s="108"/>
      <c r="F1" s="108"/>
      <c r="G1" s="107" t="s">
        <v>100</v>
      </c>
      <c r="H1" s="109"/>
      <c r="I1" s="109"/>
      <c r="J1" s="109"/>
      <c r="K1" s="109"/>
    </row>
    <row r="2" spans="1:11" ht="134.44999999999999" customHeight="1" x14ac:dyDescent="0.2">
      <c r="B2" s="108"/>
      <c r="C2" s="108"/>
      <c r="D2" s="108"/>
      <c r="E2" s="108"/>
      <c r="F2" s="108"/>
      <c r="G2" s="107" t="s">
        <v>99</v>
      </c>
      <c r="H2" s="107"/>
      <c r="I2" s="107"/>
      <c r="J2" s="107"/>
      <c r="K2" s="107"/>
    </row>
    <row r="3" spans="1:11" ht="37.5" customHeight="1" x14ac:dyDescent="0.2">
      <c r="A3" s="106" t="s">
        <v>98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ht="99" customHeight="1" x14ac:dyDescent="0.2">
      <c r="A4" s="78" t="s">
        <v>97</v>
      </c>
      <c r="B4" s="101" t="s">
        <v>96</v>
      </c>
      <c r="C4" s="101"/>
      <c r="D4" s="101"/>
      <c r="E4" s="101"/>
      <c r="F4" s="101"/>
      <c r="G4" s="102" t="s">
        <v>95</v>
      </c>
      <c r="H4" s="102"/>
      <c r="I4" s="102"/>
      <c r="J4" s="102"/>
      <c r="K4" s="102"/>
    </row>
    <row r="5" spans="1:11" ht="87.75" customHeight="1" x14ac:dyDescent="0.2">
      <c r="A5" s="74" t="s">
        <v>94</v>
      </c>
      <c r="B5" s="101" t="s">
        <v>93</v>
      </c>
      <c r="C5" s="101"/>
      <c r="D5" s="101"/>
      <c r="E5" s="101"/>
      <c r="F5" s="101"/>
      <c r="G5" s="101" t="s">
        <v>92</v>
      </c>
      <c r="H5" s="101"/>
      <c r="I5" s="101"/>
      <c r="J5" s="101"/>
      <c r="K5" s="101"/>
    </row>
    <row r="6" spans="1:11" ht="132.6" customHeight="1" x14ac:dyDescent="0.2">
      <c r="A6" s="74" t="s">
        <v>91</v>
      </c>
      <c r="B6" s="102" t="s">
        <v>90</v>
      </c>
      <c r="C6" s="101"/>
      <c r="D6" s="104" t="s">
        <v>89</v>
      </c>
      <c r="E6" s="103" t="s">
        <v>88</v>
      </c>
      <c r="F6" s="101"/>
      <c r="G6" s="102" t="s">
        <v>87</v>
      </c>
      <c r="H6" s="101"/>
      <c r="I6" s="101"/>
      <c r="J6" s="101"/>
      <c r="K6" s="101"/>
    </row>
    <row r="7" spans="1:11" ht="49.5" customHeight="1" x14ac:dyDescent="0.2">
      <c r="A7" s="100" t="s">
        <v>86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</row>
    <row r="8" spans="1:11" ht="22.15" customHeight="1" x14ac:dyDescent="0.2">
      <c r="A8" s="100" t="s">
        <v>85</v>
      </c>
      <c r="B8" s="100"/>
      <c r="C8" s="100"/>
      <c r="D8" s="100"/>
      <c r="E8" s="100"/>
      <c r="F8" s="100"/>
      <c r="G8" s="100"/>
      <c r="H8" s="100"/>
      <c r="I8" s="99"/>
      <c r="J8" s="99"/>
      <c r="K8" s="99"/>
    </row>
    <row r="9" spans="1:11" ht="19.149999999999999" customHeight="1" x14ac:dyDescent="0.2">
      <c r="A9" s="96" t="s">
        <v>84</v>
      </c>
      <c r="B9" s="96"/>
      <c r="C9" s="96"/>
      <c r="D9" s="96"/>
      <c r="E9" s="96"/>
      <c r="F9" s="96"/>
      <c r="G9" s="96"/>
      <c r="H9" s="96"/>
      <c r="I9" s="96"/>
      <c r="J9" s="96"/>
      <c r="K9" s="96"/>
    </row>
    <row r="10" spans="1:11" ht="20.45" customHeight="1" x14ac:dyDescent="0.2">
      <c r="A10" s="96" t="s">
        <v>83</v>
      </c>
      <c r="B10" s="96"/>
      <c r="C10" s="96"/>
      <c r="D10" s="96"/>
      <c r="E10" s="96"/>
      <c r="F10" s="96"/>
      <c r="G10" s="96"/>
      <c r="H10" s="96"/>
      <c r="I10" s="96"/>
      <c r="J10" s="98"/>
      <c r="K10" s="98"/>
    </row>
    <row r="11" spans="1:11" ht="22.15" customHeight="1" x14ac:dyDescent="0.2">
      <c r="A11" s="96" t="s">
        <v>82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</row>
    <row r="12" spans="1:11" ht="23.25" customHeight="1" x14ac:dyDescent="0.2">
      <c r="A12" s="96" t="s">
        <v>81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1" ht="23.25" customHeight="1" x14ac:dyDescent="0.2">
      <c r="A13" s="96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</row>
    <row r="14" spans="1:11" ht="23.25" customHeight="1" x14ac:dyDescent="0.2">
      <c r="A14" s="96" t="s">
        <v>79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</row>
    <row r="15" spans="1:11" ht="33.6" customHeight="1" x14ac:dyDescent="0.2">
      <c r="A15" s="96" t="s">
        <v>78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</row>
    <row r="16" spans="1:11" ht="23.25" customHeight="1" x14ac:dyDescent="0.2">
      <c r="A16" s="96" t="s">
        <v>77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</row>
    <row r="17" spans="1:11" ht="23.25" customHeight="1" x14ac:dyDescent="0.2">
      <c r="A17" s="96" t="s">
        <v>76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</row>
    <row r="18" spans="1:11" ht="23.25" customHeight="1" x14ac:dyDescent="0.2">
      <c r="A18" s="96" t="s">
        <v>75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</row>
    <row r="19" spans="1:11" ht="23.25" customHeight="1" x14ac:dyDescent="0.2">
      <c r="A19" s="96" t="s">
        <v>74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</row>
    <row r="20" spans="1:11" ht="23.25" customHeight="1" x14ac:dyDescent="0.2">
      <c r="A20" s="96" t="s">
        <v>73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</row>
    <row r="21" spans="1:11" ht="23.25" customHeight="1" x14ac:dyDescent="0.2">
      <c r="A21" s="96" t="s">
        <v>72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</row>
    <row r="22" spans="1:11" ht="23.25" customHeight="1" x14ac:dyDescent="0.2">
      <c r="A22" s="96" t="s">
        <v>71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</row>
    <row r="23" spans="1:11" ht="23.25" customHeight="1" x14ac:dyDescent="0.2">
      <c r="A23" s="96" t="s">
        <v>70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</row>
    <row r="24" spans="1:11" ht="23.25" customHeight="1" x14ac:dyDescent="0.2">
      <c r="A24" s="96" t="s">
        <v>69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</row>
    <row r="25" spans="1:11" ht="23.25" customHeight="1" x14ac:dyDescent="0.2">
      <c r="A25" s="96" t="s">
        <v>68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</row>
    <row r="26" spans="1:11" ht="23.25" customHeight="1" x14ac:dyDescent="0.2">
      <c r="A26" s="68" t="s">
        <v>67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</row>
    <row r="27" spans="1:11" ht="9" customHeight="1" x14ac:dyDescent="0.2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</row>
    <row r="28" spans="1:11" ht="18.600000000000001" customHeight="1" x14ac:dyDescent="0.2">
      <c r="A28" s="92" t="s">
        <v>48</v>
      </c>
      <c r="B28" s="65" t="s">
        <v>66</v>
      </c>
      <c r="C28" s="65"/>
      <c r="D28" s="65"/>
      <c r="E28" s="65"/>
      <c r="F28" s="65"/>
      <c r="G28" s="65"/>
      <c r="H28" s="65"/>
      <c r="I28" s="67"/>
      <c r="J28" s="67"/>
      <c r="K28" s="67"/>
    </row>
    <row r="29" spans="1:11" ht="36" customHeight="1" x14ac:dyDescent="0.2">
      <c r="A29" s="95">
        <v>1</v>
      </c>
      <c r="B29" s="19" t="s">
        <v>65</v>
      </c>
      <c r="C29" s="19"/>
      <c r="D29" s="19"/>
      <c r="E29" s="19"/>
      <c r="F29" s="19"/>
      <c r="G29" s="19"/>
      <c r="H29" s="19"/>
      <c r="I29" s="67"/>
      <c r="J29" s="67"/>
      <c r="K29" s="67"/>
    </row>
    <row r="30" spans="1:11" ht="12" customHeight="1" x14ac:dyDescent="0.2">
      <c r="A30" s="94"/>
      <c r="B30" s="78"/>
      <c r="C30" s="78"/>
      <c r="D30" s="78"/>
      <c r="E30" s="78"/>
      <c r="F30" s="78"/>
      <c r="G30" s="78"/>
      <c r="H30" s="78"/>
      <c r="I30" s="67"/>
      <c r="J30" s="67"/>
      <c r="K30" s="67"/>
    </row>
    <row r="31" spans="1:11" ht="23.25" customHeight="1" x14ac:dyDescent="0.2">
      <c r="A31" s="68" t="s">
        <v>64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</row>
    <row r="32" spans="1:11" ht="10.5" hidden="1" customHeight="1" x14ac:dyDescent="0.2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1:18" ht="23.25" customHeight="1" x14ac:dyDescent="0.2">
      <c r="A33" s="68" t="s">
        <v>63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</row>
    <row r="34" spans="1:18" ht="9" customHeight="1" x14ac:dyDescent="0.2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</row>
    <row r="35" spans="1:18" ht="23.25" customHeight="1" x14ac:dyDescent="0.2">
      <c r="A35" s="92" t="s">
        <v>48</v>
      </c>
      <c r="B35" s="65" t="s">
        <v>62</v>
      </c>
      <c r="C35" s="65"/>
      <c r="D35" s="65"/>
      <c r="E35" s="65"/>
      <c r="F35" s="65"/>
      <c r="G35" s="65"/>
      <c r="H35" s="65"/>
      <c r="I35" s="67"/>
      <c r="J35" s="67"/>
      <c r="K35" s="67"/>
    </row>
    <row r="36" spans="1:18" ht="33" customHeight="1" x14ac:dyDescent="0.2">
      <c r="A36" s="91">
        <v>1</v>
      </c>
      <c r="B36" s="38" t="s">
        <v>61</v>
      </c>
      <c r="C36" s="90"/>
      <c r="D36" s="90"/>
      <c r="E36" s="90"/>
      <c r="F36" s="90"/>
      <c r="G36" s="90"/>
      <c r="H36" s="37"/>
      <c r="I36" s="67"/>
      <c r="J36" s="67"/>
      <c r="K36" s="67"/>
    </row>
    <row r="37" spans="1:18" ht="8.4499999999999993" customHeight="1" x14ac:dyDescent="0.2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1:18" ht="15.75" x14ac:dyDescent="0.2">
      <c r="A38" s="68" t="s">
        <v>60</v>
      </c>
      <c r="B38" s="68"/>
      <c r="C38" s="68"/>
      <c r="D38" s="68"/>
      <c r="E38" s="68"/>
      <c r="F38" s="68"/>
      <c r="G38" s="68"/>
      <c r="H38" s="68"/>
      <c r="I38" s="67"/>
      <c r="J38" s="67"/>
      <c r="K38" s="67"/>
    </row>
    <row r="39" spans="1:18" ht="16.5" customHeight="1" x14ac:dyDescent="0.2">
      <c r="A39" s="75" t="s">
        <v>53</v>
      </c>
      <c r="B39" s="75"/>
      <c r="C39" s="75"/>
      <c r="D39" s="75"/>
      <c r="E39" s="75"/>
      <c r="F39" s="75"/>
      <c r="G39" s="75"/>
      <c r="H39" s="75"/>
      <c r="I39" s="75"/>
      <c r="J39" s="74"/>
      <c r="K39" s="74"/>
    </row>
    <row r="40" spans="1:18" s="62" customFormat="1" ht="49.9" customHeight="1" x14ac:dyDescent="0.2">
      <c r="A40" s="66" t="s">
        <v>48</v>
      </c>
      <c r="B40" s="65" t="s">
        <v>59</v>
      </c>
      <c r="C40" s="65"/>
      <c r="D40" s="65" t="s">
        <v>44</v>
      </c>
      <c r="E40" s="65"/>
      <c r="F40" s="65" t="s">
        <v>43</v>
      </c>
      <c r="G40" s="65"/>
      <c r="H40" s="65" t="s">
        <v>42</v>
      </c>
      <c r="I40" s="65"/>
      <c r="J40" s="89"/>
      <c r="K40" s="88"/>
    </row>
    <row r="41" spans="1:18" ht="15.75" x14ac:dyDescent="0.2">
      <c r="A41" s="64">
        <v>1</v>
      </c>
      <c r="B41" s="63">
        <v>2</v>
      </c>
      <c r="C41" s="63"/>
      <c r="D41" s="63">
        <v>3</v>
      </c>
      <c r="E41" s="63"/>
      <c r="F41" s="63">
        <v>4</v>
      </c>
      <c r="G41" s="63"/>
      <c r="H41" s="63">
        <v>6</v>
      </c>
      <c r="I41" s="63"/>
      <c r="J41" s="87"/>
      <c r="K41" s="67"/>
    </row>
    <row r="42" spans="1:18" ht="37.15" customHeight="1" x14ac:dyDescent="0.2">
      <c r="A42" s="61">
        <v>1</v>
      </c>
      <c r="B42" s="26" t="s">
        <v>58</v>
      </c>
      <c r="C42" s="26"/>
      <c r="D42" s="73">
        <f>33802238-800000+30700+265550+36000-31000+(-918750)+(-890000-180000-6110-60810-159054+459700-100000+9525+1500-1511)+(120300+150000)</f>
        <v>31728278</v>
      </c>
      <c r="E42" s="73"/>
      <c r="F42" s="73">
        <v>3867050</v>
      </c>
      <c r="G42" s="73"/>
      <c r="H42" s="73">
        <f>D42+F42</f>
        <v>35595328</v>
      </c>
      <c r="I42" s="73"/>
      <c r="J42" s="81"/>
      <c r="K42" s="67"/>
    </row>
    <row r="43" spans="1:18" ht="34.15" customHeight="1" x14ac:dyDescent="0.2">
      <c r="A43" s="61">
        <v>2</v>
      </c>
      <c r="B43" s="26" t="s">
        <v>57</v>
      </c>
      <c r="C43" s="26"/>
      <c r="D43" s="73">
        <f>918750-321070</f>
        <v>597680</v>
      </c>
      <c r="E43" s="73"/>
      <c r="F43" s="73">
        <v>1732500</v>
      </c>
      <c r="G43" s="73"/>
      <c r="H43" s="73">
        <f>D43+F43</f>
        <v>2330180</v>
      </c>
      <c r="I43" s="73"/>
      <c r="J43" s="81"/>
      <c r="K43" s="67"/>
    </row>
    <row r="44" spans="1:18" ht="39" customHeight="1" x14ac:dyDescent="0.2">
      <c r="A44" s="61">
        <v>3</v>
      </c>
      <c r="B44" s="86" t="s">
        <v>56</v>
      </c>
      <c r="C44" s="85"/>
      <c r="D44" s="84"/>
      <c r="E44" s="83"/>
      <c r="F44" s="84">
        <f>208100-87345</f>
        <v>120755</v>
      </c>
      <c r="G44" s="83"/>
      <c r="H44" s="84">
        <f>D44+F44</f>
        <v>120755</v>
      </c>
      <c r="I44" s="83"/>
      <c r="J44" s="81"/>
      <c r="K44" s="67"/>
      <c r="M44" s="79"/>
      <c r="N44" s="79"/>
      <c r="O44" s="79"/>
      <c r="P44" s="79"/>
      <c r="Q44" s="79"/>
      <c r="R44" s="79"/>
    </row>
    <row r="45" spans="1:18" ht="34.15" customHeight="1" x14ac:dyDescent="0.2">
      <c r="A45" s="61">
        <v>4</v>
      </c>
      <c r="B45" s="26" t="s">
        <v>55</v>
      </c>
      <c r="C45" s="26"/>
      <c r="D45" s="82"/>
      <c r="E45" s="82"/>
      <c r="F45" s="73">
        <f>2761045-352450+(-1000000)</f>
        <v>1408595</v>
      </c>
      <c r="G45" s="73"/>
      <c r="H45" s="73">
        <f>D45+F45</f>
        <v>1408595</v>
      </c>
      <c r="I45" s="73"/>
      <c r="J45" s="81"/>
      <c r="K45" s="67"/>
      <c r="L45" s="80"/>
      <c r="M45" s="79"/>
      <c r="N45" s="79"/>
      <c r="O45" s="79"/>
      <c r="P45" s="79"/>
      <c r="Q45" s="79"/>
      <c r="R45" s="79"/>
    </row>
    <row r="46" spans="1:18" ht="15.75" x14ac:dyDescent="0.2">
      <c r="A46" s="26" t="s">
        <v>50</v>
      </c>
      <c r="B46" s="26"/>
      <c r="C46" s="26"/>
      <c r="D46" s="73">
        <f>SUM(D42:D45)</f>
        <v>32325958</v>
      </c>
      <c r="E46" s="73"/>
      <c r="F46" s="73">
        <f>SUM(F42:F45)</f>
        <v>7128900</v>
      </c>
      <c r="G46" s="73"/>
      <c r="H46" s="73">
        <f>SUM(H42:H45)</f>
        <v>39454858</v>
      </c>
      <c r="I46" s="73"/>
      <c r="J46" s="67"/>
      <c r="K46" s="67"/>
      <c r="M46" s="79"/>
      <c r="N46" s="79"/>
      <c r="O46" s="79"/>
      <c r="P46" s="79"/>
      <c r="Q46" s="79"/>
      <c r="R46" s="79"/>
    </row>
    <row r="47" spans="1:18" ht="15.75" x14ac:dyDescent="0.2">
      <c r="A47" s="67"/>
      <c r="B47" s="78"/>
      <c r="C47" s="67"/>
      <c r="D47" s="77"/>
      <c r="E47" s="77"/>
      <c r="F47" s="77"/>
      <c r="G47" s="77"/>
      <c r="H47" s="77"/>
      <c r="I47" s="77"/>
      <c r="J47" s="67"/>
      <c r="K47" s="67"/>
      <c r="M47" s="76"/>
      <c r="N47" s="76"/>
      <c r="O47" s="76"/>
      <c r="P47" s="76"/>
      <c r="Q47" s="76"/>
      <c r="R47" s="76"/>
    </row>
    <row r="48" spans="1:18" ht="15.75" x14ac:dyDescent="0.2">
      <c r="A48" s="68" t="s">
        <v>54</v>
      </c>
      <c r="B48" s="68"/>
      <c r="C48" s="68"/>
      <c r="D48" s="68"/>
      <c r="E48" s="68"/>
      <c r="F48" s="68"/>
      <c r="G48" s="68"/>
      <c r="H48" s="68"/>
      <c r="I48" s="67"/>
      <c r="J48" s="67"/>
      <c r="K48" s="67"/>
    </row>
    <row r="49" spans="1:11" ht="16.5" customHeight="1" x14ac:dyDescent="0.2">
      <c r="A49" s="75" t="s">
        <v>53</v>
      </c>
      <c r="B49" s="75"/>
      <c r="C49" s="75"/>
      <c r="D49" s="75"/>
      <c r="E49" s="75"/>
      <c r="F49" s="75"/>
      <c r="G49" s="75"/>
      <c r="H49" s="75"/>
      <c r="I49" s="75"/>
      <c r="J49" s="74"/>
      <c r="K49" s="74"/>
    </row>
    <row r="50" spans="1:11" ht="31.5" customHeight="1" x14ac:dyDescent="0.2">
      <c r="A50" s="65" t="s">
        <v>52</v>
      </c>
      <c r="B50" s="65"/>
      <c r="C50" s="65"/>
      <c r="D50" s="65" t="s">
        <v>44</v>
      </c>
      <c r="E50" s="65"/>
      <c r="F50" s="65" t="s">
        <v>43</v>
      </c>
      <c r="G50" s="65"/>
      <c r="H50" s="65" t="s">
        <v>42</v>
      </c>
      <c r="I50" s="65"/>
      <c r="J50" s="67"/>
      <c r="K50" s="67"/>
    </row>
    <row r="51" spans="1:11" ht="16.5" customHeight="1" x14ac:dyDescent="0.2">
      <c r="A51" s="63">
        <v>1</v>
      </c>
      <c r="B51" s="63"/>
      <c r="C51" s="63"/>
      <c r="D51" s="63">
        <v>2</v>
      </c>
      <c r="E51" s="63"/>
      <c r="F51" s="63">
        <v>3</v>
      </c>
      <c r="G51" s="63"/>
      <c r="H51" s="63">
        <v>4</v>
      </c>
      <c r="I51" s="63"/>
      <c r="J51" s="67"/>
      <c r="K51" s="67"/>
    </row>
    <row r="52" spans="1:11" ht="42" customHeight="1" x14ac:dyDescent="0.2">
      <c r="A52" s="19" t="s">
        <v>51</v>
      </c>
      <c r="B52" s="19"/>
      <c r="C52" s="38"/>
      <c r="D52" s="73">
        <f>33802238-800000+30700+265550+36000-31000-1247830+270300</f>
        <v>32325958</v>
      </c>
      <c r="E52" s="73"/>
      <c r="F52" s="72">
        <f>8537695+31000-352450-1087345</f>
        <v>7128900</v>
      </c>
      <c r="G52" s="72"/>
      <c r="H52" s="72">
        <f>F52+D52</f>
        <v>39454858</v>
      </c>
      <c r="I52" s="72"/>
      <c r="J52" s="67"/>
      <c r="K52" s="67"/>
    </row>
    <row r="53" spans="1:11" ht="21" customHeight="1" x14ac:dyDescent="0.2">
      <c r="A53" s="71" t="s">
        <v>50</v>
      </c>
      <c r="B53" s="70"/>
      <c r="C53" s="70"/>
      <c r="D53" s="69">
        <f>D52</f>
        <v>32325958</v>
      </c>
      <c r="E53" s="69"/>
      <c r="F53" s="69">
        <f>F52</f>
        <v>7128900</v>
      </c>
      <c r="G53" s="69"/>
      <c r="H53" s="69">
        <f>H52</f>
        <v>39454858</v>
      </c>
      <c r="I53" s="69"/>
      <c r="J53" s="67"/>
      <c r="K53" s="67"/>
    </row>
    <row r="54" spans="1:11" ht="15.75" x14ac:dyDescent="0.2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</row>
    <row r="55" spans="1:11" ht="17.25" customHeight="1" x14ac:dyDescent="0.2">
      <c r="A55" s="68" t="s">
        <v>49</v>
      </c>
      <c r="B55" s="68"/>
      <c r="C55" s="68"/>
      <c r="D55" s="68"/>
      <c r="E55" s="68"/>
      <c r="F55" s="68"/>
      <c r="G55" s="68"/>
      <c r="H55" s="68"/>
      <c r="I55" s="67"/>
      <c r="J55" s="67"/>
      <c r="K55" s="67"/>
    </row>
    <row r="56" spans="1:11" ht="34.15" customHeight="1" x14ac:dyDescent="0.2">
      <c r="A56" s="66" t="s">
        <v>48</v>
      </c>
      <c r="B56" s="66" t="s">
        <v>47</v>
      </c>
      <c r="C56" s="66" t="s">
        <v>46</v>
      </c>
      <c r="D56" s="65" t="s">
        <v>45</v>
      </c>
      <c r="E56" s="65"/>
      <c r="F56" s="65" t="s">
        <v>44</v>
      </c>
      <c r="G56" s="65"/>
      <c r="H56" s="65" t="s">
        <v>43</v>
      </c>
      <c r="I56" s="65"/>
      <c r="J56" s="65" t="s">
        <v>42</v>
      </c>
      <c r="K56" s="65"/>
    </row>
    <row r="57" spans="1:11" s="62" customFormat="1" ht="21.95" customHeight="1" x14ac:dyDescent="0.2">
      <c r="A57" s="64">
        <v>1</v>
      </c>
      <c r="B57" s="64">
        <v>2</v>
      </c>
      <c r="C57" s="64">
        <v>3</v>
      </c>
      <c r="D57" s="63">
        <v>4</v>
      </c>
      <c r="E57" s="63"/>
      <c r="F57" s="63">
        <v>5</v>
      </c>
      <c r="G57" s="63"/>
      <c r="H57" s="63">
        <v>6</v>
      </c>
      <c r="I57" s="63"/>
      <c r="J57" s="63">
        <v>7</v>
      </c>
      <c r="K57" s="29"/>
    </row>
    <row r="58" spans="1:11" ht="21.95" customHeight="1" x14ac:dyDescent="0.2">
      <c r="A58" s="61">
        <v>1</v>
      </c>
      <c r="B58" s="30" t="s">
        <v>41</v>
      </c>
      <c r="C58" s="21"/>
      <c r="D58" s="29"/>
      <c r="E58" s="29"/>
      <c r="F58" s="29"/>
      <c r="G58" s="29"/>
      <c r="H58" s="29"/>
      <c r="I58" s="29"/>
      <c r="J58" s="29"/>
      <c r="K58" s="29"/>
    </row>
    <row r="59" spans="1:11" ht="27" customHeight="1" x14ac:dyDescent="0.2">
      <c r="A59" s="27"/>
      <c r="B59" s="20" t="s">
        <v>40</v>
      </c>
      <c r="C59" s="20" t="s">
        <v>23</v>
      </c>
      <c r="D59" s="19" t="s">
        <v>38</v>
      </c>
      <c r="E59" s="19"/>
      <c r="F59" s="28">
        <v>5</v>
      </c>
      <c r="G59" s="28"/>
      <c r="H59" s="29"/>
      <c r="I59" s="29"/>
      <c r="J59" s="28">
        <f>F59+H59</f>
        <v>5</v>
      </c>
      <c r="K59" s="28"/>
    </row>
    <row r="60" spans="1:11" ht="27.6" customHeight="1" x14ac:dyDescent="0.2">
      <c r="A60" s="27"/>
      <c r="B60" s="20" t="s">
        <v>39</v>
      </c>
      <c r="C60" s="20" t="s">
        <v>23</v>
      </c>
      <c r="D60" s="19" t="s">
        <v>38</v>
      </c>
      <c r="E60" s="19"/>
      <c r="F60" s="28">
        <v>238</v>
      </c>
      <c r="G60" s="28"/>
      <c r="H60" s="29"/>
      <c r="I60" s="29"/>
      <c r="J60" s="28">
        <f>F60+H60</f>
        <v>238</v>
      </c>
      <c r="K60" s="28"/>
    </row>
    <row r="61" spans="1:11" ht="37.9" customHeight="1" x14ac:dyDescent="0.2">
      <c r="A61" s="27"/>
      <c r="B61" s="20" t="s">
        <v>37</v>
      </c>
      <c r="C61" s="20" t="s">
        <v>23</v>
      </c>
      <c r="D61" s="19" t="s">
        <v>35</v>
      </c>
      <c r="E61" s="19"/>
      <c r="F61" s="60">
        <v>115.43</v>
      </c>
      <c r="G61" s="60"/>
      <c r="H61" s="22">
        <v>19</v>
      </c>
      <c r="I61" s="22"/>
      <c r="J61" s="60">
        <f>F61+H61</f>
        <v>134.43</v>
      </c>
      <c r="K61" s="60"/>
    </row>
    <row r="62" spans="1:11" ht="37.9" customHeight="1" x14ac:dyDescent="0.2">
      <c r="A62" s="27"/>
      <c r="B62" s="20" t="s">
        <v>36</v>
      </c>
      <c r="C62" s="20" t="s">
        <v>23</v>
      </c>
      <c r="D62" s="19" t="s">
        <v>35</v>
      </c>
      <c r="E62" s="19"/>
      <c r="F62" s="60">
        <v>189.43</v>
      </c>
      <c r="G62" s="60"/>
      <c r="H62" s="22">
        <v>38</v>
      </c>
      <c r="I62" s="22"/>
      <c r="J62" s="60">
        <f>F62+H62</f>
        <v>227.43</v>
      </c>
      <c r="K62" s="60"/>
    </row>
    <row r="63" spans="1:11" ht="132" customHeight="1" x14ac:dyDescent="0.2">
      <c r="A63" s="27"/>
      <c r="B63" s="20" t="s">
        <v>34</v>
      </c>
      <c r="C63" s="20" t="s">
        <v>16</v>
      </c>
      <c r="D63" s="19" t="s">
        <v>33</v>
      </c>
      <c r="E63" s="19"/>
      <c r="F63" s="59"/>
      <c r="G63" s="59"/>
      <c r="H63" s="54">
        <f>2761045-352450-1000000</f>
        <v>1408595</v>
      </c>
      <c r="I63" s="54"/>
      <c r="J63" s="54">
        <f>F63+H63</f>
        <v>1408595</v>
      </c>
      <c r="K63" s="54"/>
    </row>
    <row r="64" spans="1:11" ht="69.75" customHeight="1" x14ac:dyDescent="0.2">
      <c r="A64" s="27"/>
      <c r="B64" s="20" t="s">
        <v>32</v>
      </c>
      <c r="C64" s="20" t="s">
        <v>16</v>
      </c>
      <c r="D64" s="38" t="s">
        <v>31</v>
      </c>
      <c r="E64" s="37"/>
      <c r="F64" s="56"/>
      <c r="G64" s="55"/>
      <c r="H64" s="34">
        <v>7000</v>
      </c>
      <c r="I64" s="33"/>
      <c r="J64" s="34">
        <f>F64+H64</f>
        <v>7000</v>
      </c>
      <c r="K64" s="33"/>
    </row>
    <row r="65" spans="1:14" ht="85.5" customHeight="1" x14ac:dyDescent="0.2">
      <c r="A65" s="27"/>
      <c r="B65" s="20" t="s">
        <v>30</v>
      </c>
      <c r="C65" s="20" t="s">
        <v>16</v>
      </c>
      <c r="D65" s="58" t="s">
        <v>29</v>
      </c>
      <c r="E65" s="57"/>
      <c r="F65" s="56"/>
      <c r="G65" s="55"/>
      <c r="H65" s="34">
        <v>120755</v>
      </c>
      <c r="I65" s="33"/>
      <c r="J65" s="54">
        <f>F65+H65</f>
        <v>120755</v>
      </c>
      <c r="K65" s="54"/>
    </row>
    <row r="66" spans="1:14" s="50" customFormat="1" ht="21.75" customHeight="1" x14ac:dyDescent="0.2">
      <c r="A66" s="53">
        <v>2</v>
      </c>
      <c r="B66" s="30" t="s">
        <v>28</v>
      </c>
      <c r="C66" s="20"/>
      <c r="D66" s="19"/>
      <c r="E66" s="19"/>
      <c r="F66" s="25"/>
      <c r="G66" s="25"/>
      <c r="H66" s="26"/>
      <c r="I66" s="26"/>
      <c r="J66" s="52"/>
      <c r="K66" s="51"/>
    </row>
    <row r="67" spans="1:14" ht="39.75" customHeight="1" x14ac:dyDescent="0.2">
      <c r="A67" s="27"/>
      <c r="B67" s="20" t="s">
        <v>27</v>
      </c>
      <c r="C67" s="20" t="s">
        <v>18</v>
      </c>
      <c r="D67" s="19" t="s">
        <v>26</v>
      </c>
      <c r="E67" s="19"/>
      <c r="F67" s="49">
        <v>3865</v>
      </c>
      <c r="G67" s="49"/>
      <c r="H67" s="48"/>
      <c r="I67" s="48"/>
      <c r="J67" s="47">
        <f>F67+H67</f>
        <v>3865</v>
      </c>
      <c r="K67" s="46"/>
    </row>
    <row r="68" spans="1:14" ht="46.15" customHeight="1" x14ac:dyDescent="0.2">
      <c r="A68" s="27"/>
      <c r="B68" s="20" t="s">
        <v>25</v>
      </c>
      <c r="C68" s="20" t="s">
        <v>23</v>
      </c>
      <c r="D68" s="38" t="s">
        <v>10</v>
      </c>
      <c r="E68" s="37"/>
      <c r="F68" s="40"/>
      <c r="G68" s="39"/>
      <c r="H68" s="36">
        <v>1</v>
      </c>
      <c r="I68" s="35"/>
      <c r="J68" s="40">
        <f>F68+H68</f>
        <v>1</v>
      </c>
      <c r="K68" s="39"/>
    </row>
    <row r="69" spans="1:14" ht="46.15" customHeight="1" x14ac:dyDescent="0.2">
      <c r="A69" s="27"/>
      <c r="B69" s="20" t="s">
        <v>24</v>
      </c>
      <c r="C69" s="20" t="s">
        <v>23</v>
      </c>
      <c r="D69" s="38" t="s">
        <v>10</v>
      </c>
      <c r="E69" s="37"/>
      <c r="F69" s="40"/>
      <c r="G69" s="39"/>
      <c r="H69" s="36">
        <v>5</v>
      </c>
      <c r="I69" s="35"/>
      <c r="J69" s="40">
        <f>F69+H69</f>
        <v>5</v>
      </c>
      <c r="K69" s="39"/>
    </row>
    <row r="70" spans="1:14" ht="30" customHeight="1" x14ac:dyDescent="0.2">
      <c r="A70" s="27">
        <v>3</v>
      </c>
      <c r="B70" s="30" t="s">
        <v>22</v>
      </c>
      <c r="C70" s="20"/>
      <c r="D70" s="19"/>
      <c r="E70" s="45"/>
      <c r="F70" s="44"/>
      <c r="G70" s="44"/>
      <c r="H70" s="28"/>
      <c r="I70" s="28"/>
      <c r="J70" s="28"/>
      <c r="K70" s="28"/>
    </row>
    <row r="71" spans="1:14" ht="37.5" customHeight="1" x14ac:dyDescent="0.2">
      <c r="A71" s="27"/>
      <c r="B71" s="20" t="s">
        <v>21</v>
      </c>
      <c r="C71" s="20" t="s">
        <v>18</v>
      </c>
      <c r="D71" s="19" t="s">
        <v>10</v>
      </c>
      <c r="E71" s="19"/>
      <c r="F71" s="28">
        <f>F67/F61</f>
        <v>33.483496491380052</v>
      </c>
      <c r="G71" s="28"/>
      <c r="H71" s="29"/>
      <c r="I71" s="29"/>
      <c r="J71" s="40">
        <f>F71+H71</f>
        <v>33.483496491380052</v>
      </c>
      <c r="K71" s="39"/>
    </row>
    <row r="72" spans="1:14" ht="43.5" customHeight="1" x14ac:dyDescent="0.2">
      <c r="A72" s="27"/>
      <c r="B72" s="20" t="s">
        <v>20</v>
      </c>
      <c r="C72" s="20" t="s">
        <v>16</v>
      </c>
      <c r="D72" s="19" t="s">
        <v>10</v>
      </c>
      <c r="E72" s="19"/>
      <c r="F72" s="43">
        <f>D53/F67</f>
        <v>8363.7666235446304</v>
      </c>
      <c r="G72" s="43"/>
      <c r="H72" s="43">
        <f>F53/F67</f>
        <v>1844.4760672703751</v>
      </c>
      <c r="I72" s="43"/>
      <c r="J72" s="43">
        <f>F72+H72</f>
        <v>10208.242690815005</v>
      </c>
      <c r="K72" s="43"/>
    </row>
    <row r="73" spans="1:14" ht="33.75" customHeight="1" x14ac:dyDescent="0.2">
      <c r="A73" s="27"/>
      <c r="B73" s="20" t="s">
        <v>19</v>
      </c>
      <c r="C73" s="20" t="s">
        <v>18</v>
      </c>
      <c r="D73" s="38" t="s">
        <v>10</v>
      </c>
      <c r="E73" s="37"/>
      <c r="F73" s="42">
        <f>F67/F60</f>
        <v>16.239495798319329</v>
      </c>
      <c r="G73" s="41"/>
      <c r="H73" s="34"/>
      <c r="I73" s="33"/>
      <c r="J73" s="40">
        <f>F73+H73</f>
        <v>16.239495798319329</v>
      </c>
      <c r="K73" s="39"/>
    </row>
    <row r="74" spans="1:14" ht="33.75" customHeight="1" x14ac:dyDescent="0.2">
      <c r="A74" s="27"/>
      <c r="B74" s="20" t="s">
        <v>17</v>
      </c>
      <c r="C74" s="20" t="s">
        <v>16</v>
      </c>
      <c r="D74" s="38" t="s">
        <v>10</v>
      </c>
      <c r="E74" s="37"/>
      <c r="F74" s="36"/>
      <c r="G74" s="35"/>
      <c r="H74" s="34">
        <f>H64/H68</f>
        <v>7000</v>
      </c>
      <c r="I74" s="33"/>
      <c r="J74" s="32">
        <f>F74+H74</f>
        <v>7000</v>
      </c>
      <c r="K74" s="31"/>
    </row>
    <row r="75" spans="1:14" ht="21.75" customHeight="1" x14ac:dyDescent="0.2">
      <c r="A75" s="27">
        <v>4</v>
      </c>
      <c r="B75" s="30" t="s">
        <v>15</v>
      </c>
      <c r="C75" s="20"/>
      <c r="D75" s="19"/>
      <c r="E75" s="19"/>
      <c r="F75" s="28"/>
      <c r="G75" s="28"/>
      <c r="H75" s="29"/>
      <c r="I75" s="29"/>
      <c r="J75" s="28">
        <f>F75+H75</f>
        <v>0</v>
      </c>
      <c r="K75" s="28"/>
    </row>
    <row r="76" spans="1:14" ht="39" customHeight="1" x14ac:dyDescent="0.2">
      <c r="A76" s="27"/>
      <c r="B76" s="20" t="s">
        <v>14</v>
      </c>
      <c r="C76" s="20" t="s">
        <v>11</v>
      </c>
      <c r="D76" s="19" t="s">
        <v>10</v>
      </c>
      <c r="E76" s="19"/>
      <c r="F76" s="25">
        <v>10</v>
      </c>
      <c r="G76" s="25"/>
      <c r="H76" s="26"/>
      <c r="I76" s="26"/>
      <c r="J76" s="25">
        <f>F76+H76</f>
        <v>10</v>
      </c>
      <c r="K76" s="25"/>
      <c r="N76" s="24"/>
    </row>
    <row r="77" spans="1:14" ht="31.5" x14ac:dyDescent="0.2">
      <c r="A77" s="21"/>
      <c r="B77" s="20" t="s">
        <v>13</v>
      </c>
      <c r="C77" s="20" t="s">
        <v>11</v>
      </c>
      <c r="D77" s="19" t="s">
        <v>10</v>
      </c>
      <c r="E77" s="19"/>
      <c r="F77" s="23"/>
      <c r="G77" s="23"/>
      <c r="H77" s="22">
        <v>378.6</v>
      </c>
      <c r="I77" s="22"/>
      <c r="J77" s="22">
        <f>F77+H77</f>
        <v>378.6</v>
      </c>
      <c r="K77" s="22"/>
    </row>
    <row r="78" spans="1:14" ht="31.5" x14ac:dyDescent="0.2">
      <c r="A78" s="21"/>
      <c r="B78" s="20" t="s">
        <v>12</v>
      </c>
      <c r="C78" s="20" t="s">
        <v>11</v>
      </c>
      <c r="D78" s="19" t="s">
        <v>10</v>
      </c>
      <c r="E78" s="19"/>
      <c r="F78" s="18">
        <v>96</v>
      </c>
      <c r="G78" s="17"/>
      <c r="H78" s="18">
        <v>53.4</v>
      </c>
      <c r="I78" s="17"/>
      <c r="J78" s="18">
        <v>88.3</v>
      </c>
      <c r="K78" s="17"/>
      <c r="N78" s="16"/>
    </row>
    <row r="79" spans="1:14" s="5" customFormat="1" ht="18.75" customHeight="1" x14ac:dyDescent="0.2">
      <c r="C79" s="9"/>
      <c r="D79" s="9"/>
      <c r="E79" s="9"/>
      <c r="F79" s="9"/>
      <c r="G79" s="9"/>
      <c r="H79" s="9"/>
      <c r="I79" s="9"/>
      <c r="J79" s="9"/>
      <c r="K79" s="9"/>
    </row>
    <row r="80" spans="1:14" s="5" customFormat="1" ht="27" customHeight="1" x14ac:dyDescent="0.25">
      <c r="A80" s="14" t="s">
        <v>9</v>
      </c>
      <c r="B80" s="14"/>
      <c r="C80" s="9"/>
      <c r="D80" s="9"/>
      <c r="E80" s="12"/>
      <c r="F80" s="9"/>
      <c r="G80" s="9"/>
      <c r="H80" s="15" t="s">
        <v>8</v>
      </c>
      <c r="I80" s="15"/>
      <c r="J80" s="15"/>
      <c r="K80" s="15"/>
    </row>
    <row r="81" spans="1:11" s="5" customFormat="1" ht="63.75" customHeight="1" x14ac:dyDescent="0.25">
      <c r="A81" s="14" t="s">
        <v>7</v>
      </c>
      <c r="B81" s="14"/>
      <c r="C81" s="9"/>
      <c r="D81" s="9"/>
      <c r="E81" s="8" t="s">
        <v>3</v>
      </c>
      <c r="F81" s="7"/>
      <c r="G81" s="7"/>
      <c r="H81" s="6" t="s">
        <v>2</v>
      </c>
      <c r="I81" s="6"/>
      <c r="J81" s="6"/>
      <c r="K81" s="6"/>
    </row>
    <row r="82" spans="1:11" s="5" customFormat="1" ht="7.5" customHeight="1" x14ac:dyDescent="0.25">
      <c r="A82" s="14" t="s">
        <v>6</v>
      </c>
      <c r="B82" s="14"/>
      <c r="C82" s="9"/>
      <c r="D82" s="9"/>
      <c r="E82" s="9"/>
      <c r="F82" s="9"/>
      <c r="G82" s="9"/>
      <c r="H82" s="13"/>
      <c r="I82" s="13"/>
      <c r="J82" s="13"/>
      <c r="K82" s="13"/>
    </row>
    <row r="83" spans="1:11" s="5" customFormat="1" ht="21.6" customHeight="1" x14ac:dyDescent="0.25">
      <c r="A83" s="10"/>
      <c r="B83" s="9"/>
      <c r="C83" s="9"/>
      <c r="D83" s="9"/>
      <c r="E83" s="12"/>
      <c r="F83" s="9"/>
      <c r="G83" s="9"/>
      <c r="H83" s="11" t="s">
        <v>5</v>
      </c>
      <c r="I83" s="11"/>
      <c r="J83" s="11"/>
      <c r="K83" s="11"/>
    </row>
    <row r="84" spans="1:11" s="5" customFormat="1" ht="47.25" customHeight="1" x14ac:dyDescent="0.2">
      <c r="A84" s="10" t="s">
        <v>4</v>
      </c>
      <c r="B84" s="9"/>
      <c r="C84" s="10"/>
      <c r="D84" s="9"/>
      <c r="E84" s="8" t="s">
        <v>3</v>
      </c>
      <c r="F84" s="8"/>
      <c r="G84" s="7"/>
      <c r="H84" s="6" t="s">
        <v>2</v>
      </c>
      <c r="I84" s="6"/>
      <c r="J84" s="6"/>
      <c r="K84" s="6"/>
    </row>
    <row r="85" spans="1:11" ht="15.75" x14ac:dyDescent="0.2">
      <c r="A85" s="3"/>
      <c r="B85" s="4" t="s">
        <v>1</v>
      </c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3"/>
      <c r="B86" s="3" t="s">
        <v>0</v>
      </c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2"/>
      <c r="B87" s="2"/>
    </row>
  </sheetData>
  <mergeCells count="198">
    <mergeCell ref="D78:E78"/>
    <mergeCell ref="F78:G78"/>
    <mergeCell ref="H78:I78"/>
    <mergeCell ref="J78:K78"/>
    <mergeCell ref="A80:B80"/>
    <mergeCell ref="H80:K80"/>
    <mergeCell ref="A87:B87"/>
    <mergeCell ref="A81:B81"/>
    <mergeCell ref="H81:K81"/>
    <mergeCell ref="A82:B82"/>
    <mergeCell ref="H82:K82"/>
    <mergeCell ref="H83:K83"/>
    <mergeCell ref="H84:K84"/>
    <mergeCell ref="D74:E74"/>
    <mergeCell ref="F74:G74"/>
    <mergeCell ref="H74:I74"/>
    <mergeCell ref="J74:K74"/>
    <mergeCell ref="D75:E75"/>
    <mergeCell ref="F75:G75"/>
    <mergeCell ref="H75:I75"/>
    <mergeCell ref="J75:K75"/>
    <mergeCell ref="D76:E76"/>
    <mergeCell ref="F76:G76"/>
    <mergeCell ref="H76:I76"/>
    <mergeCell ref="J76:K76"/>
    <mergeCell ref="D77:E77"/>
    <mergeCell ref="F77:G77"/>
    <mergeCell ref="H77:I77"/>
    <mergeCell ref="J77:K77"/>
    <mergeCell ref="D70:E70"/>
    <mergeCell ref="F70:G70"/>
    <mergeCell ref="H70:I70"/>
    <mergeCell ref="J70:K70"/>
    <mergeCell ref="D71:E71"/>
    <mergeCell ref="F71:G71"/>
    <mergeCell ref="H71:I71"/>
    <mergeCell ref="J71:K71"/>
    <mergeCell ref="D72:E72"/>
    <mergeCell ref="F72:G72"/>
    <mergeCell ref="H72:I72"/>
    <mergeCell ref="J72:K72"/>
    <mergeCell ref="D73:E73"/>
    <mergeCell ref="F73:G73"/>
    <mergeCell ref="H73:I73"/>
    <mergeCell ref="J73:K73"/>
    <mergeCell ref="D66:E66"/>
    <mergeCell ref="F66:G66"/>
    <mergeCell ref="H66:I66"/>
    <mergeCell ref="J66:K66"/>
    <mergeCell ref="D67:E67"/>
    <mergeCell ref="F67:G67"/>
    <mergeCell ref="H67:I67"/>
    <mergeCell ref="J67:K67"/>
    <mergeCell ref="D68:E68"/>
    <mergeCell ref="F68:G68"/>
    <mergeCell ref="H68:I68"/>
    <mergeCell ref="J68:K68"/>
    <mergeCell ref="D69:E69"/>
    <mergeCell ref="F69:G69"/>
    <mergeCell ref="H69:I69"/>
    <mergeCell ref="J69:K69"/>
    <mergeCell ref="D62:E62"/>
    <mergeCell ref="F62:G62"/>
    <mergeCell ref="H62:I62"/>
    <mergeCell ref="J62:K62"/>
    <mergeCell ref="D63:E63"/>
    <mergeCell ref="F63:G63"/>
    <mergeCell ref="H63:I63"/>
    <mergeCell ref="J63:K63"/>
    <mergeCell ref="D64:E64"/>
    <mergeCell ref="F64:G64"/>
    <mergeCell ref="H64:I64"/>
    <mergeCell ref="J64:K64"/>
    <mergeCell ref="D65:E65"/>
    <mergeCell ref="F65:G65"/>
    <mergeCell ref="H65:I65"/>
    <mergeCell ref="J65:K65"/>
    <mergeCell ref="D58:E58"/>
    <mergeCell ref="F58:G58"/>
    <mergeCell ref="H58:I58"/>
    <mergeCell ref="J58:K58"/>
    <mergeCell ref="D59:E59"/>
    <mergeCell ref="F59:G59"/>
    <mergeCell ref="H59:I59"/>
    <mergeCell ref="J59:K59"/>
    <mergeCell ref="D60:E60"/>
    <mergeCell ref="F60:G60"/>
    <mergeCell ref="H60:I60"/>
    <mergeCell ref="J60:K60"/>
    <mergeCell ref="D61:E61"/>
    <mergeCell ref="F61:G61"/>
    <mergeCell ref="H61:I61"/>
    <mergeCell ref="J61:K61"/>
    <mergeCell ref="A55:H55"/>
    <mergeCell ref="D56:E56"/>
    <mergeCell ref="F56:G56"/>
    <mergeCell ref="H56:I56"/>
    <mergeCell ref="J56:K56"/>
    <mergeCell ref="D57:E57"/>
    <mergeCell ref="F57:G57"/>
    <mergeCell ref="H57:I57"/>
    <mergeCell ref="J57:K57"/>
    <mergeCell ref="A50:C50"/>
    <mergeCell ref="D50:E50"/>
    <mergeCell ref="F50:G50"/>
    <mergeCell ref="H50:I50"/>
    <mergeCell ref="A51:C51"/>
    <mergeCell ref="D51:E51"/>
    <mergeCell ref="F51:G51"/>
    <mergeCell ref="H51:I51"/>
    <mergeCell ref="A52:C52"/>
    <mergeCell ref="D52:E52"/>
    <mergeCell ref="F52:G52"/>
    <mergeCell ref="H52:I52"/>
    <mergeCell ref="A53:C53"/>
    <mergeCell ref="D53:E53"/>
    <mergeCell ref="F53:G53"/>
    <mergeCell ref="H53:I53"/>
    <mergeCell ref="A48:H48"/>
    <mergeCell ref="A49:I49"/>
    <mergeCell ref="A46:C46"/>
    <mergeCell ref="D46:E46"/>
    <mergeCell ref="F46:G46"/>
    <mergeCell ref="H46:I46"/>
    <mergeCell ref="F44:G44"/>
    <mergeCell ref="H44:I44"/>
    <mergeCell ref="M44:N44"/>
    <mergeCell ref="O44:P44"/>
    <mergeCell ref="Q46:R46"/>
    <mergeCell ref="M47:N47"/>
    <mergeCell ref="O47:P47"/>
    <mergeCell ref="Q47:R47"/>
    <mergeCell ref="M46:N46"/>
    <mergeCell ref="O46:P46"/>
    <mergeCell ref="Q44:R44"/>
    <mergeCell ref="B45:C45"/>
    <mergeCell ref="D45:E45"/>
    <mergeCell ref="F45:G45"/>
    <mergeCell ref="H45:I45"/>
    <mergeCell ref="M45:N45"/>
    <mergeCell ref="O45:P45"/>
    <mergeCell ref="Q45:R45"/>
    <mergeCell ref="B44:C44"/>
    <mergeCell ref="D44:E44"/>
    <mergeCell ref="A39:I39"/>
    <mergeCell ref="B40:C40"/>
    <mergeCell ref="D40:E40"/>
    <mergeCell ref="F40:G40"/>
    <mergeCell ref="H40:I40"/>
    <mergeCell ref="B41:C41"/>
    <mergeCell ref="D41:E41"/>
    <mergeCell ref="F41:G41"/>
    <mergeCell ref="H41:I41"/>
    <mergeCell ref="B42:C42"/>
    <mergeCell ref="D42:E42"/>
    <mergeCell ref="F42:G42"/>
    <mergeCell ref="H42:I42"/>
    <mergeCell ref="B43:C43"/>
    <mergeCell ref="D43:E43"/>
    <mergeCell ref="F43:G43"/>
    <mergeCell ref="H43:I43"/>
    <mergeCell ref="A22:K22"/>
    <mergeCell ref="A23:K23"/>
    <mergeCell ref="A24:K24"/>
    <mergeCell ref="A25:K25"/>
    <mergeCell ref="A26:K26"/>
    <mergeCell ref="B28:H28"/>
    <mergeCell ref="B29:H29"/>
    <mergeCell ref="A31:K31"/>
    <mergeCell ref="A33:K33"/>
    <mergeCell ref="B35:H35"/>
    <mergeCell ref="B36:H36"/>
    <mergeCell ref="A38:H38"/>
    <mergeCell ref="A10:I10"/>
    <mergeCell ref="A11:K11"/>
    <mergeCell ref="A12:K12"/>
    <mergeCell ref="A13:K13"/>
    <mergeCell ref="A14:K14"/>
    <mergeCell ref="A15:K15"/>
    <mergeCell ref="A16:K16"/>
    <mergeCell ref="A17:K17"/>
    <mergeCell ref="A18:K18"/>
    <mergeCell ref="A19:K19"/>
    <mergeCell ref="A20:K20"/>
    <mergeCell ref="A21:K21"/>
    <mergeCell ref="G1:K1"/>
    <mergeCell ref="G2:K2"/>
    <mergeCell ref="A3:K3"/>
    <mergeCell ref="B4:F4"/>
    <mergeCell ref="G4:K4"/>
    <mergeCell ref="B5:F5"/>
    <mergeCell ref="G5:K5"/>
    <mergeCell ref="B6:C6"/>
    <mergeCell ref="E6:F6"/>
    <mergeCell ref="G6:K6"/>
    <mergeCell ref="A7:K7"/>
    <mergeCell ref="A8:H8"/>
    <mergeCell ref="A9:K9"/>
  </mergeCells>
  <pageMargins left="0.23622047244094491" right="0.23622047244094491" top="0.74803149606299213" bottom="0.74803149606299213" header="0.31496062992125984" footer="0.31496062992125984"/>
  <pageSetup paperSize="9" scale="50" fitToHeight="3" orientation="landscape" r:id="rId1"/>
  <rowBreaks count="3" manualBreakCount="3">
    <brk id="16" max="10" man="1"/>
    <brk id="47" max="10" man="1"/>
    <brk id="6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1070</vt:lpstr>
      <vt:lpstr>'1070'!Область_друку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2021-12-13T14:05:01Z</dcterms:created>
  <dcterms:modified xsi:type="dcterms:W3CDTF">2021-12-13T14:05:19Z</dcterms:modified>
</cp:coreProperties>
</file>