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Жовтень\1910\"/>
    </mc:Choice>
  </mc:AlternateContent>
  <bookViews>
    <workbookView xWindow="0" yWindow="0" windowWidth="17970" windowHeight="5520"/>
  </bookViews>
  <sheets>
    <sheet name="1091" sheetId="1" r:id="rId1"/>
  </sheets>
  <calcPr calcId="152511"/>
</workbook>
</file>

<file path=xl/calcChain.xml><?xml version="1.0" encoding="utf-8"?>
<calcChain xmlns="http://schemas.openxmlformats.org/spreadsheetml/2006/main">
  <c r="J85" i="1" l="1"/>
  <c r="J84" i="1"/>
  <c r="J83" i="1"/>
  <c r="J81" i="1"/>
  <c r="J80" i="1"/>
  <c r="J77" i="1"/>
  <c r="J76" i="1"/>
  <c r="J75" i="1"/>
  <c r="J74" i="1"/>
  <c r="J73" i="1"/>
  <c r="J72" i="1"/>
  <c r="J71" i="1"/>
  <c r="J70" i="1"/>
  <c r="J69" i="1"/>
  <c r="J67" i="1"/>
  <c r="J66" i="1"/>
  <c r="H65" i="1"/>
  <c r="J65" i="1" s="1"/>
  <c r="J64" i="1"/>
  <c r="J63" i="1"/>
  <c r="J62" i="1"/>
  <c r="J61" i="1"/>
  <c r="F54" i="1"/>
  <c r="D54" i="1"/>
  <c r="D55" i="1" s="1"/>
  <c r="F79" i="1" s="1"/>
  <c r="H47" i="1"/>
  <c r="H46" i="1"/>
  <c r="H45" i="1"/>
  <c r="F44" i="1"/>
  <c r="H44" i="1" s="1"/>
  <c r="D43" i="1"/>
  <c r="H43" i="1" s="1"/>
  <c r="F42" i="1"/>
  <c r="F48" i="1" s="1"/>
  <c r="D42" i="1"/>
  <c r="D48" i="1" s="1"/>
  <c r="H42" i="1" l="1"/>
  <c r="H54" i="1"/>
  <c r="H55" i="1" s="1"/>
  <c r="H48" i="1"/>
  <c r="F55" i="1"/>
  <c r="H79" i="1" s="1"/>
  <c r="J79" i="1" s="1"/>
</calcChain>
</file>

<file path=xl/sharedStrings.xml><?xml version="1.0" encoding="utf-8"?>
<sst xmlns="http://schemas.openxmlformats.org/spreadsheetml/2006/main" count="169" uniqueCount="113">
  <si>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11.10.2021 р. № 165</t>
  </si>
  <si>
    <t>ПАСПОРТ
бюджетної програми місцевого бюджету на 2021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</si>
  <si>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</si>
  <si>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</si>
  <si>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</si>
  <si>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</si>
  <si>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</si>
  <si>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</si>
  <si>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</si>
  <si>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</si>
  <si>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</si>
  <si>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</si>
  <si>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</si>
  <si>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128 308 343,99 гривень, у тому числі загального фонду — 104 225 532,99 гривень та спеціального фонду — 24 082 811,00 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</si>
  <si>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</si>
  <si>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Бюджетний кодекс України від 08.07.2010 р. №2241-VІІI,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</si>
  <si>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</si>
  <si>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t>Закон України “Про професійну (професійно-технічну освіту)” від 10.02.1998 р. № 103/98-ВР (із змінами та доповненнями),</t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</si>
  <si>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</si>
  <si>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</si>
  <si>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Рішення сесії міської ради  від 12.01.2017 року №25 Комплексна програма «Піклування» в Хмельницькому на 2017-2021 роки,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</si>
  <si>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</si>
  <si>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</si>
  <si>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Рішення сесії міської ради  від 29.12.2016 року № 2 «Програма розвитку освіти міста Хмельницького на 2017-2021 роки»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</si>
  <si>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</si>
  <si>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</si>
  <si>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</si>
  <si>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</si>
  <si>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Протокол № 26 засідання постійної комісії з питань планування, бюджету, фінансів та децентралізації від 07.10.2021 року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</si>
  <si>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</si>
  <si>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</si>
  <si>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</si>
  <si>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</si>
  <si>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</si>
  <si>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</si>
  <si>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</si>
  <si>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</si>
  <si>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</si>
  <si>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</si>
  <si>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</si>
  <si>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</si>
  <si>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</si>
  <si>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</si>
  <si>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</si>
  <si>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</si>
  <si>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</si>
  <si>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</si>
  <si>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</si>
  <si>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</si>
  <si>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</si>
  <si>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</si>
  <si>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</si>
  <si>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</si>
  <si>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</si>
  <si>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</si>
  <si>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</si>
  <si>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 розвитку освіти  Хмельницької міської територіальної громади  на 2017-2021 роки (із змінами і доповненнями)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</si>
  <si>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</si>
  <si>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</si>
  <si>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</si>
  <si>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</si>
  <si>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</si>
  <si>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</si>
  <si>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</si>
  <si>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</si>
  <si>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Середньорічна кількість педагогічного персоналу</t>
  </si>
  <si>
    <t>Штатний розпис, тарифікація</t>
  </si>
  <si>
    <t>Всього- середньорічне число ставок (штатних одиниць)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</si>
  <si>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</si>
  <si>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грн</t>
  </si>
  <si>
    <t xml:space="preserve">Рішення  сесії Хмельницької міської ради від 21.04.2021 року № 27 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</si>
  <si>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теоретичних  занять та корпус майстерень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проектно-кошторисної документації)</t>
  </si>
  <si>
    <t>Рішення сесії Хмельницької міської ради від 21.04.2021 року № 27. Рішення сесії Хмельницької міської ради від 14.07.2021 року № 3 .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</si>
  <si>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</si>
  <si>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</si>
  <si>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продукту</t>
  </si>
  <si>
    <t>Кількість учнів</t>
  </si>
  <si>
    <t>осіб</t>
  </si>
  <si>
    <t>Кількість випускників</t>
  </si>
  <si>
    <t xml:space="preserve">Звітність </t>
  </si>
  <si>
    <t>Кількість учнів за професіями загальнодержавного значення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</si>
  <si>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</si>
  <si>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</si>
  <si>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</si>
  <si>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у яких проводиться капітальний ремонт системи пожежної сигналізації</t>
  </si>
  <si>
    <t>Кількість закладів, у яких проводиться нове будівництво</t>
  </si>
  <si>
    <t xml:space="preserve">Кількість закладів, у яких проводиться встановлення системи зовнішнього блискавкозахисту </t>
  </si>
  <si>
    <t>ефективності</t>
  </si>
  <si>
    <t xml:space="preserve">Середні витрати на 1 учня 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</si>
  <si>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</si>
  <si>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</si>
  <si>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</si>
  <si>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</si>
  <si>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1 педагогічного працівника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</si>
  <si>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</si>
  <si>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</si>
  <si>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</si>
  <si>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</si>
  <si>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</si>
  <si>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</si>
  <si>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</si>
  <si>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</si>
  <si>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 xml:space="preserve">Динаміка державного замовлення </t>
  </si>
  <si>
    <t xml:space="preserve">Директор Департаменту освіти та науки   </t>
  </si>
  <si>
    <t>Надія БАЛАБУСТ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</si>
  <si>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</si>
  <si>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</si>
  <si>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</si>
  <si>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</si>
  <si>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</si>
  <si>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</si>
  <si>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</t>
  </si>
  <si>
    <t>Ярослава Балабась 70 46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</si>
</sst>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#,##0.0"/>
  </numFmts>
  <fonts count="1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7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4" fontId="7" fillId="0" borderId="2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 shrinkToFit="1"/>
    </xf>
    <xf numFmtId="165" fontId="7" fillId="0" borderId="7" xfId="0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7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6">
    <cellStyle name="Звичайний" xfId="0" builtinId="0"/>
    <cellStyle name="Звичайний 2" xfId="1"/>
    <cellStyle name="Звичайний 3" xfId="2"/>
    <cellStyle name="Обычный 2" xfId="3"/>
    <cellStyle name="Обычный 2 2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00"/>
  <sheetViews>
    <sheetView tabSelected="1" view="pageBreakPreview" topLeftCell="A70" zoomScale="60" zoomScaleNormal="80" workbookViewId="0">
      <selection activeCell="O74" sqref="O74"/>
    </sheetView>
  </sheetViews>
  <sheetFormatPr defaultColWidth="9.33203125" defaultRowHeight="12.75" x14ac:dyDescent="0.2"/>
  <cols>
    <col min="1" max="1" width="22.5" style="1" customWidth="1"/>
    <col min="2" max="2" width="49.16406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42.5" customHeight="1" x14ac:dyDescent="0.2">
      <c r="B1" s="2"/>
      <c r="C1" s="2"/>
      <c r="D1" s="2"/>
      <c r="E1" s="2"/>
      <c r="F1" s="2"/>
      <c r="G1" s="81" t="s">
        <v>0</v>
      </c>
      <c r="H1" s="96"/>
      <c r="I1" s="96"/>
      <c r="J1" s="96"/>
      <c r="K1" s="96"/>
    </row>
    <row r="2" spans="1:11" ht="37.5" customHeight="1" x14ac:dyDescent="0.2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99" customHeight="1" x14ac:dyDescent="0.2">
      <c r="A3" s="3" t="s">
        <v>2</v>
      </c>
      <c r="B3" s="94" t="s">
        <v>3</v>
      </c>
      <c r="C3" s="94"/>
      <c r="D3" s="94"/>
      <c r="E3" s="94"/>
      <c r="F3" s="94"/>
      <c r="G3" s="35" t="s">
        <v>4</v>
      </c>
      <c r="H3" s="35"/>
      <c r="I3" s="35"/>
      <c r="J3" s="35"/>
      <c r="K3" s="35"/>
    </row>
    <row r="4" spans="1:11" ht="124.5" customHeight="1" x14ac:dyDescent="0.2">
      <c r="A4" s="4" t="s">
        <v>5</v>
      </c>
      <c r="B4" s="94" t="s">
        <v>6</v>
      </c>
      <c r="C4" s="94"/>
      <c r="D4" s="94"/>
      <c r="E4" s="94"/>
      <c r="F4" s="94"/>
      <c r="G4" s="94" t="s">
        <v>7</v>
      </c>
      <c r="H4" s="94"/>
      <c r="I4" s="94"/>
      <c r="J4" s="94"/>
      <c r="K4" s="94"/>
    </row>
    <row r="5" spans="1:11" ht="210" customHeight="1" x14ac:dyDescent="0.2">
      <c r="A5" s="4" t="s">
        <v>8</v>
      </c>
      <c r="B5" s="35" t="s">
        <v>9</v>
      </c>
      <c r="C5" s="94"/>
      <c r="D5" s="5" t="s">
        <v>10</v>
      </c>
      <c r="E5" s="95" t="s">
        <v>11</v>
      </c>
      <c r="F5" s="94"/>
      <c r="G5" s="35" t="s">
        <v>12</v>
      </c>
      <c r="H5" s="94"/>
      <c r="I5" s="94"/>
      <c r="J5" s="94"/>
      <c r="K5" s="94"/>
    </row>
    <row r="6" spans="1:11" ht="49.5" customHeight="1" x14ac:dyDescent="0.2">
      <c r="A6" s="81" t="s">
        <v>13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ht="35.25" customHeight="1" x14ac:dyDescent="0.2">
      <c r="A7" s="81" t="s">
        <v>14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23.25" customHeight="1" x14ac:dyDescent="0.2">
      <c r="A8" s="93" t="s">
        <v>15</v>
      </c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23.25" customHeight="1" x14ac:dyDescent="0.2">
      <c r="A9" s="81" t="s">
        <v>16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23.25" customHeight="1" x14ac:dyDescent="0.2">
      <c r="A10" s="93" t="s">
        <v>17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23.25" customHeight="1" x14ac:dyDescent="0.2">
      <c r="A11" s="93" t="s">
        <v>18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ht="23.25" customHeight="1" x14ac:dyDescent="0.2">
      <c r="A12" s="81" t="s">
        <v>19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23.25" customHeight="1" x14ac:dyDescent="0.2">
      <c r="A13" s="93" t="s">
        <v>20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23.25" customHeight="1" x14ac:dyDescent="0.2">
      <c r="A14" s="93" t="s">
        <v>21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ht="34.5" customHeight="1" x14ac:dyDescent="0.2">
      <c r="A15" s="81" t="s">
        <v>22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ht="23.25" customHeight="1" x14ac:dyDescent="0.2">
      <c r="A16" s="93" t="s">
        <v>23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4" ht="23.25" customHeight="1" x14ac:dyDescent="0.2">
      <c r="A17" s="93" t="s">
        <v>24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4" ht="23.25" customHeight="1" x14ac:dyDescent="0.2">
      <c r="A18" s="81" t="s">
        <v>25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4" ht="23.25" customHeight="1" x14ac:dyDescent="0.2">
      <c r="A19" s="81" t="s">
        <v>26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4" ht="23.25" customHeight="1" x14ac:dyDescent="0.2">
      <c r="A20" s="91" t="s">
        <v>27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4" ht="23.25" customHeight="1" x14ac:dyDescent="0.2">
      <c r="A21" s="91" t="s">
        <v>28</v>
      </c>
      <c r="B21" s="91"/>
      <c r="C21" s="91"/>
      <c r="D21" s="91"/>
      <c r="E21" s="91"/>
      <c r="F21" s="91"/>
      <c r="G21" s="91"/>
      <c r="H21" s="6"/>
      <c r="I21" s="6"/>
      <c r="J21" s="6"/>
      <c r="K21" s="6"/>
    </row>
    <row r="22" spans="1:14" ht="13.9" customHeight="1" x14ac:dyDescent="0.2">
      <c r="A22" s="81" t="s">
        <v>29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4" ht="7.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4" ht="31.5" customHeight="1" x14ac:dyDescent="0.2">
      <c r="A24" s="7" t="s">
        <v>30</v>
      </c>
      <c r="B24" s="76" t="s">
        <v>31</v>
      </c>
      <c r="C24" s="76"/>
      <c r="D24" s="76"/>
      <c r="E24" s="76"/>
      <c r="F24" s="76"/>
      <c r="G24" s="76"/>
      <c r="H24" s="76"/>
      <c r="I24" s="8"/>
      <c r="J24" s="8"/>
      <c r="K24" s="8"/>
    </row>
    <row r="25" spans="1:14" ht="55.5" customHeight="1" x14ac:dyDescent="0.2">
      <c r="A25" s="9">
        <v>1</v>
      </c>
      <c r="B25" s="92" t="s">
        <v>32</v>
      </c>
      <c r="C25" s="92"/>
      <c r="D25" s="92"/>
      <c r="E25" s="92"/>
      <c r="F25" s="92"/>
      <c r="G25" s="92"/>
      <c r="H25" s="92"/>
      <c r="I25" s="8"/>
      <c r="J25" s="8"/>
      <c r="K25" s="8"/>
      <c r="N25" s="2"/>
    </row>
    <row r="26" spans="1:14" ht="33" customHeight="1" x14ac:dyDescent="0.2">
      <c r="A26" s="10">
        <v>2</v>
      </c>
      <c r="B26" s="39" t="s">
        <v>33</v>
      </c>
      <c r="C26" s="39"/>
      <c r="D26" s="39"/>
      <c r="E26" s="39"/>
      <c r="F26" s="39"/>
      <c r="G26" s="39"/>
      <c r="H26" s="39"/>
      <c r="I26" s="8"/>
      <c r="J26" s="8"/>
      <c r="K26" s="8"/>
      <c r="N26" s="2"/>
    </row>
    <row r="27" spans="1:14" ht="29.25" customHeight="1" x14ac:dyDescent="0.2">
      <c r="A27" s="10">
        <v>3</v>
      </c>
      <c r="B27" s="82" t="s">
        <v>34</v>
      </c>
      <c r="C27" s="89"/>
      <c r="D27" s="89"/>
      <c r="E27" s="89"/>
      <c r="F27" s="89"/>
      <c r="G27" s="89"/>
      <c r="H27" s="90"/>
      <c r="I27" s="8"/>
      <c r="J27" s="8"/>
      <c r="K27" s="8"/>
    </row>
    <row r="28" spans="1:14" ht="13.5" customHeight="1" x14ac:dyDescent="0.2">
      <c r="A28" s="10">
        <v>4</v>
      </c>
      <c r="B28" s="39" t="s">
        <v>35</v>
      </c>
      <c r="C28" s="39"/>
      <c r="D28" s="39"/>
      <c r="E28" s="39"/>
      <c r="F28" s="39"/>
      <c r="G28" s="39"/>
      <c r="H28" s="39"/>
      <c r="I28" s="8"/>
      <c r="J28" s="8"/>
      <c r="K28" s="8"/>
    </row>
    <row r="29" spans="1:14" ht="13.5" customHeight="1" x14ac:dyDescent="0.2">
      <c r="A29" s="11"/>
      <c r="B29" s="3"/>
      <c r="C29" s="3"/>
      <c r="D29" s="3"/>
      <c r="E29" s="3"/>
      <c r="F29" s="3"/>
      <c r="G29" s="3"/>
      <c r="H29" s="3"/>
      <c r="I29" s="8"/>
      <c r="J29" s="8"/>
      <c r="K29" s="8"/>
    </row>
    <row r="30" spans="1:14" ht="19.5" customHeight="1" x14ac:dyDescent="0.2">
      <c r="A30" s="81" t="s">
        <v>36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4" ht="10.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4" ht="26.25" customHeight="1" x14ac:dyDescent="0.2">
      <c r="A32" s="81" t="s">
        <v>37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ht="10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7" customHeight="1" x14ac:dyDescent="0.2">
      <c r="A34" s="7" t="s">
        <v>30</v>
      </c>
      <c r="B34" s="76" t="s">
        <v>38</v>
      </c>
      <c r="C34" s="76"/>
      <c r="D34" s="76"/>
      <c r="E34" s="76"/>
      <c r="F34" s="76"/>
      <c r="G34" s="76"/>
      <c r="H34" s="76"/>
      <c r="I34" s="8"/>
      <c r="J34" s="8"/>
      <c r="K34" s="8"/>
    </row>
    <row r="35" spans="1:11" ht="48.75" customHeight="1" x14ac:dyDescent="0.2">
      <c r="A35" s="12">
        <v>1</v>
      </c>
      <c r="B35" s="82" t="s">
        <v>39</v>
      </c>
      <c r="C35" s="89"/>
      <c r="D35" s="89"/>
      <c r="E35" s="89"/>
      <c r="F35" s="89"/>
      <c r="G35" s="89"/>
      <c r="H35" s="90"/>
      <c r="I35" s="8"/>
      <c r="J35" s="8"/>
      <c r="K35" s="8"/>
    </row>
    <row r="36" spans="1:11" ht="33" customHeight="1" x14ac:dyDescent="0.2">
      <c r="A36" s="13">
        <v>2</v>
      </c>
      <c r="B36" s="82" t="s">
        <v>40</v>
      </c>
      <c r="C36" s="89"/>
      <c r="D36" s="89"/>
      <c r="E36" s="89"/>
      <c r="F36" s="89"/>
      <c r="G36" s="89"/>
      <c r="H36" s="90"/>
      <c r="I36" s="8"/>
      <c r="J36" s="8"/>
      <c r="K36" s="8"/>
    </row>
    <row r="37" spans="1:11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x14ac:dyDescent="0.2">
      <c r="A38" s="81" t="s">
        <v>41</v>
      </c>
      <c r="B38" s="81"/>
      <c r="C38" s="81"/>
      <c r="D38" s="81"/>
      <c r="E38" s="81"/>
      <c r="F38" s="81"/>
      <c r="G38" s="81"/>
      <c r="H38" s="81"/>
      <c r="I38" s="8"/>
      <c r="J38" s="8"/>
      <c r="K38" s="8"/>
    </row>
    <row r="39" spans="1:11" s="14" customFormat="1" ht="16.5" customHeight="1" x14ac:dyDescent="0.2">
      <c r="A39" s="84" t="s">
        <v>42</v>
      </c>
      <c r="B39" s="84"/>
      <c r="C39" s="84"/>
      <c r="D39" s="84"/>
      <c r="E39" s="84"/>
      <c r="F39" s="84"/>
      <c r="G39" s="84"/>
      <c r="H39" s="84"/>
      <c r="I39" s="84"/>
      <c r="J39" s="4"/>
      <c r="K39" s="4"/>
    </row>
    <row r="40" spans="1:11" ht="15.75" x14ac:dyDescent="0.2">
      <c r="A40" s="15" t="s">
        <v>30</v>
      </c>
      <c r="B40" s="76" t="s">
        <v>43</v>
      </c>
      <c r="C40" s="76"/>
      <c r="D40" s="76" t="s">
        <v>44</v>
      </c>
      <c r="E40" s="76"/>
      <c r="F40" s="76" t="s">
        <v>45</v>
      </c>
      <c r="G40" s="76"/>
      <c r="H40" s="76" t="s">
        <v>46</v>
      </c>
      <c r="I40" s="76"/>
      <c r="J40" s="16"/>
      <c r="K40" s="17"/>
    </row>
    <row r="41" spans="1:11" ht="24" customHeight="1" x14ac:dyDescent="0.2">
      <c r="A41" s="18">
        <v>1</v>
      </c>
      <c r="B41" s="77">
        <v>2</v>
      </c>
      <c r="C41" s="77"/>
      <c r="D41" s="77">
        <v>3</v>
      </c>
      <c r="E41" s="77"/>
      <c r="F41" s="77">
        <v>4</v>
      </c>
      <c r="G41" s="77"/>
      <c r="H41" s="77">
        <v>6</v>
      </c>
      <c r="I41" s="77"/>
      <c r="J41" s="19"/>
      <c r="K41" s="8"/>
    </row>
    <row r="42" spans="1:11" ht="31.5" customHeight="1" x14ac:dyDescent="0.2">
      <c r="A42" s="20">
        <v>1</v>
      </c>
      <c r="B42" s="39" t="s">
        <v>47</v>
      </c>
      <c r="C42" s="39"/>
      <c r="D42" s="87">
        <f>95058578.99+5249049+680005+500000</f>
        <v>101487632.98999999</v>
      </c>
      <c r="E42" s="87"/>
      <c r="F42" s="87">
        <f>19238220+920000+406174</f>
        <v>20564394</v>
      </c>
      <c r="G42" s="87"/>
      <c r="H42" s="87">
        <f>D42+F42</f>
        <v>122052026.98999999</v>
      </c>
      <c r="I42" s="87"/>
      <c r="J42" s="21"/>
      <c r="K42" s="8"/>
    </row>
    <row r="43" spans="1:11" ht="35.25" customHeight="1" x14ac:dyDescent="0.2">
      <c r="A43" s="20">
        <v>2</v>
      </c>
      <c r="B43" s="39" t="s">
        <v>48</v>
      </c>
      <c r="C43" s="39"/>
      <c r="D43" s="87">
        <f>3237900-500000</f>
        <v>2737900</v>
      </c>
      <c r="E43" s="87"/>
      <c r="F43" s="87">
        <v>1330200</v>
      </c>
      <c r="G43" s="87"/>
      <c r="H43" s="87">
        <f t="shared" ref="H43:H47" si="0">D43+F43</f>
        <v>4068100</v>
      </c>
      <c r="I43" s="87"/>
      <c r="J43" s="21"/>
      <c r="K43" s="8"/>
    </row>
    <row r="44" spans="1:11" ht="35.25" customHeight="1" x14ac:dyDescent="0.2">
      <c r="A44" s="20">
        <v>3</v>
      </c>
      <c r="B44" s="39" t="s">
        <v>49</v>
      </c>
      <c r="C44" s="39"/>
      <c r="D44" s="86"/>
      <c r="E44" s="86"/>
      <c r="F44" s="87">
        <f>1185637+300000</f>
        <v>1485637</v>
      </c>
      <c r="G44" s="87"/>
      <c r="H44" s="87">
        <f t="shared" si="0"/>
        <v>1485637</v>
      </c>
      <c r="I44" s="87"/>
      <c r="J44" s="21"/>
      <c r="K44" s="8"/>
    </row>
    <row r="45" spans="1:11" ht="36" customHeight="1" x14ac:dyDescent="0.2">
      <c r="A45" s="20">
        <v>4</v>
      </c>
      <c r="B45" s="85" t="s">
        <v>50</v>
      </c>
      <c r="C45" s="85"/>
      <c r="D45" s="86"/>
      <c r="E45" s="86"/>
      <c r="F45" s="87">
        <v>152311</v>
      </c>
      <c r="G45" s="87"/>
      <c r="H45" s="87">
        <f t="shared" si="0"/>
        <v>152311</v>
      </c>
      <c r="I45" s="87"/>
      <c r="J45" s="21"/>
      <c r="K45" s="8"/>
    </row>
    <row r="46" spans="1:11" ht="30" customHeight="1" x14ac:dyDescent="0.2">
      <c r="A46" s="20">
        <v>5</v>
      </c>
      <c r="B46" s="85" t="s">
        <v>51</v>
      </c>
      <c r="C46" s="85"/>
      <c r="D46" s="86"/>
      <c r="E46" s="86"/>
      <c r="F46" s="87">
        <v>550269</v>
      </c>
      <c r="G46" s="87"/>
      <c r="H46" s="87">
        <f t="shared" si="0"/>
        <v>550269</v>
      </c>
      <c r="I46" s="87"/>
      <c r="J46" s="8"/>
      <c r="K46" s="8"/>
    </row>
    <row r="47" spans="1:11" ht="15.75" x14ac:dyDescent="0.2">
      <c r="A47" s="20">
        <v>6</v>
      </c>
      <c r="B47" s="85" t="s">
        <v>52</v>
      </c>
      <c r="C47" s="85"/>
      <c r="D47" s="86"/>
      <c r="E47" s="86"/>
      <c r="F47" s="87"/>
      <c r="G47" s="87"/>
      <c r="H47" s="87">
        <f t="shared" si="0"/>
        <v>0</v>
      </c>
      <c r="I47" s="87"/>
      <c r="J47" s="8"/>
      <c r="K47" s="8"/>
    </row>
    <row r="48" spans="1:11" ht="15.75" x14ac:dyDescent="0.2">
      <c r="A48" s="85" t="s">
        <v>53</v>
      </c>
      <c r="B48" s="85"/>
      <c r="C48" s="85"/>
      <c r="D48" s="87">
        <f>D42+D43+D44+D45+D46+D47</f>
        <v>104225532.98999999</v>
      </c>
      <c r="E48" s="87"/>
      <c r="F48" s="87">
        <f t="shared" ref="F48" si="1">F42+F43+F44+F45+F46+F47</f>
        <v>24082811</v>
      </c>
      <c r="G48" s="87"/>
      <c r="H48" s="87">
        <f t="shared" ref="H48" si="2">H42+H43+H44+H45+H46+H47</f>
        <v>128308343.98999999</v>
      </c>
      <c r="I48" s="87"/>
      <c r="J48" s="8"/>
      <c r="K48" s="8"/>
    </row>
    <row r="49" spans="1:11" ht="15.75" customHeight="1" x14ac:dyDescent="0.2">
      <c r="A49" s="8"/>
      <c r="B49" s="3"/>
      <c r="C49" s="8"/>
      <c r="D49" s="22"/>
      <c r="E49" s="22"/>
      <c r="F49" s="22"/>
      <c r="G49" s="22"/>
      <c r="H49" s="22"/>
      <c r="I49" s="22"/>
      <c r="J49" s="8"/>
      <c r="K49" s="8"/>
    </row>
    <row r="50" spans="1:11" ht="16.5" customHeight="1" x14ac:dyDescent="0.2">
      <c r="A50" s="81" t="s">
        <v>54</v>
      </c>
      <c r="B50" s="81"/>
      <c r="C50" s="81"/>
      <c r="D50" s="81"/>
      <c r="E50" s="81"/>
      <c r="F50" s="81"/>
      <c r="G50" s="81"/>
      <c r="H50" s="81"/>
      <c r="I50" s="8"/>
      <c r="J50" s="8"/>
      <c r="K50" s="8"/>
    </row>
    <row r="51" spans="1:11" ht="16.5" customHeight="1" x14ac:dyDescent="0.2">
      <c r="A51" s="84" t="s">
        <v>42</v>
      </c>
      <c r="B51" s="84"/>
      <c r="C51" s="84"/>
      <c r="D51" s="84"/>
      <c r="E51" s="84"/>
      <c r="F51" s="84"/>
      <c r="G51" s="84"/>
      <c r="H51" s="84"/>
      <c r="I51" s="84"/>
      <c r="J51" s="4"/>
      <c r="K51" s="4"/>
    </row>
    <row r="52" spans="1:11" ht="16.5" customHeight="1" x14ac:dyDescent="0.2">
      <c r="A52" s="76" t="s">
        <v>55</v>
      </c>
      <c r="B52" s="76"/>
      <c r="C52" s="76"/>
      <c r="D52" s="76" t="s">
        <v>44</v>
      </c>
      <c r="E52" s="76"/>
      <c r="F52" s="76" t="s">
        <v>45</v>
      </c>
      <c r="G52" s="76"/>
      <c r="H52" s="76" t="s">
        <v>46</v>
      </c>
      <c r="I52" s="76"/>
      <c r="J52" s="8"/>
      <c r="K52" s="8"/>
    </row>
    <row r="53" spans="1:11" ht="23.25" customHeight="1" x14ac:dyDescent="0.2">
      <c r="A53" s="77">
        <v>1</v>
      </c>
      <c r="B53" s="77"/>
      <c r="C53" s="77"/>
      <c r="D53" s="77">
        <v>2</v>
      </c>
      <c r="E53" s="77"/>
      <c r="F53" s="77">
        <v>3</v>
      </c>
      <c r="G53" s="77"/>
      <c r="H53" s="77">
        <v>4</v>
      </c>
      <c r="I53" s="77"/>
      <c r="J53" s="8"/>
      <c r="K53" s="8"/>
    </row>
    <row r="54" spans="1:11" ht="31.9" customHeight="1" x14ac:dyDescent="0.2">
      <c r="A54" s="39" t="s">
        <v>56</v>
      </c>
      <c r="B54" s="39"/>
      <c r="C54" s="82"/>
      <c r="D54" s="83">
        <f>98296478.99+5249049+680005</f>
        <v>104225532.98999999</v>
      </c>
      <c r="E54" s="83"/>
      <c r="F54" s="83">
        <f>22456637+920000+300000+406174</f>
        <v>24082811</v>
      </c>
      <c r="G54" s="83"/>
      <c r="H54" s="83">
        <f>F54+D54</f>
        <v>128308343.98999999</v>
      </c>
      <c r="I54" s="83"/>
      <c r="J54" s="8"/>
      <c r="K54" s="8"/>
    </row>
    <row r="55" spans="1:11" ht="15.75" x14ac:dyDescent="0.2">
      <c r="A55" s="78" t="s">
        <v>53</v>
      </c>
      <c r="B55" s="79"/>
      <c r="C55" s="79"/>
      <c r="D55" s="80">
        <f>D54</f>
        <v>104225532.98999999</v>
      </c>
      <c r="E55" s="80"/>
      <c r="F55" s="80">
        <f t="shared" ref="F55" si="3">F54</f>
        <v>24082811</v>
      </c>
      <c r="G55" s="80"/>
      <c r="H55" s="80">
        <f t="shared" ref="H55" si="4">H54</f>
        <v>128308343.98999999</v>
      </c>
      <c r="I55" s="80"/>
      <c r="J55" s="8"/>
      <c r="K55" s="8"/>
    </row>
    <row r="56" spans="1:11" ht="1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25.5" customHeight="1" x14ac:dyDescent="0.2">
      <c r="A57" s="81" t="s">
        <v>57</v>
      </c>
      <c r="B57" s="81"/>
      <c r="C57" s="81"/>
      <c r="D57" s="81"/>
      <c r="E57" s="81"/>
      <c r="F57" s="81"/>
      <c r="G57" s="81"/>
      <c r="H57" s="81"/>
      <c r="I57" s="8"/>
      <c r="J57" s="8"/>
      <c r="K57" s="8"/>
    </row>
    <row r="58" spans="1:11" s="14" customFormat="1" ht="27.75" customHeight="1" x14ac:dyDescent="0.2">
      <c r="A58" s="15" t="s">
        <v>30</v>
      </c>
      <c r="B58" s="15" t="s">
        <v>58</v>
      </c>
      <c r="C58" s="15" t="s">
        <v>59</v>
      </c>
      <c r="D58" s="76" t="s">
        <v>60</v>
      </c>
      <c r="E58" s="76"/>
      <c r="F58" s="76" t="s">
        <v>44</v>
      </c>
      <c r="G58" s="76"/>
      <c r="H58" s="76" t="s">
        <v>45</v>
      </c>
      <c r="I58" s="76"/>
      <c r="J58" s="76" t="s">
        <v>46</v>
      </c>
      <c r="K58" s="76"/>
    </row>
    <row r="59" spans="1:11" ht="21.95" customHeight="1" x14ac:dyDescent="0.2">
      <c r="A59" s="18">
        <v>1</v>
      </c>
      <c r="B59" s="18">
        <v>2</v>
      </c>
      <c r="C59" s="18">
        <v>3</v>
      </c>
      <c r="D59" s="77">
        <v>4</v>
      </c>
      <c r="E59" s="77"/>
      <c r="F59" s="77">
        <v>5</v>
      </c>
      <c r="G59" s="77"/>
      <c r="H59" s="77">
        <v>6</v>
      </c>
      <c r="I59" s="77"/>
      <c r="J59" s="77">
        <v>7</v>
      </c>
      <c r="K59" s="46"/>
    </row>
    <row r="60" spans="1:11" ht="24.6" customHeight="1" x14ac:dyDescent="0.2">
      <c r="A60" s="20">
        <v>1</v>
      </c>
      <c r="B60" s="23" t="s">
        <v>61</v>
      </c>
      <c r="C60" s="24"/>
      <c r="D60" s="46"/>
      <c r="E60" s="46"/>
      <c r="F60" s="46"/>
      <c r="G60" s="46"/>
      <c r="H60" s="46"/>
      <c r="I60" s="46"/>
      <c r="J60" s="46"/>
      <c r="K60" s="46"/>
    </row>
    <row r="61" spans="1:11" ht="28.5" customHeight="1" x14ac:dyDescent="0.2">
      <c r="A61" s="25"/>
      <c r="B61" s="26" t="s">
        <v>62</v>
      </c>
      <c r="C61" s="26" t="s">
        <v>63</v>
      </c>
      <c r="D61" s="39" t="s">
        <v>64</v>
      </c>
      <c r="E61" s="39"/>
      <c r="F61" s="47">
        <v>6</v>
      </c>
      <c r="G61" s="47"/>
      <c r="H61" s="46"/>
      <c r="I61" s="46"/>
      <c r="J61" s="47">
        <f>F61+H61</f>
        <v>6</v>
      </c>
      <c r="K61" s="47"/>
    </row>
    <row r="62" spans="1:11" ht="51.75" customHeight="1" x14ac:dyDescent="0.2">
      <c r="A62" s="25"/>
      <c r="B62" s="26" t="s">
        <v>65</v>
      </c>
      <c r="C62" s="26" t="s">
        <v>63</v>
      </c>
      <c r="D62" s="39" t="s">
        <v>66</v>
      </c>
      <c r="E62" s="39"/>
      <c r="F62" s="49">
        <v>303.55</v>
      </c>
      <c r="G62" s="49"/>
      <c r="H62" s="49">
        <v>36.72</v>
      </c>
      <c r="I62" s="49"/>
      <c r="J62" s="49">
        <f t="shared" ref="J62:J85" si="5">F62+H62</f>
        <v>340.27</v>
      </c>
      <c r="K62" s="49"/>
    </row>
    <row r="63" spans="1:11" ht="35.85" customHeight="1" x14ac:dyDescent="0.2">
      <c r="A63" s="25"/>
      <c r="B63" s="26" t="s">
        <v>67</v>
      </c>
      <c r="C63" s="26" t="s">
        <v>63</v>
      </c>
      <c r="D63" s="39" t="s">
        <v>66</v>
      </c>
      <c r="E63" s="39"/>
      <c r="F63" s="49">
        <v>534.54999999999995</v>
      </c>
      <c r="G63" s="49"/>
      <c r="H63" s="49">
        <v>54.72</v>
      </c>
      <c r="I63" s="49"/>
      <c r="J63" s="49">
        <f t="shared" si="5"/>
        <v>589.27</v>
      </c>
      <c r="K63" s="49"/>
    </row>
    <row r="64" spans="1:11" ht="180.75" customHeight="1" x14ac:dyDescent="0.2">
      <c r="A64" s="25"/>
      <c r="B64" s="26" t="s">
        <v>68</v>
      </c>
      <c r="C64" s="26" t="s">
        <v>69</v>
      </c>
      <c r="D64" s="58" t="s">
        <v>70</v>
      </c>
      <c r="E64" s="59"/>
      <c r="F64" s="54"/>
      <c r="G64" s="55"/>
      <c r="H64" s="54">
        <v>1170637</v>
      </c>
      <c r="I64" s="55"/>
      <c r="J64" s="54">
        <f>SUM(F64:I64)</f>
        <v>1170637</v>
      </c>
      <c r="K64" s="55"/>
    </row>
    <row r="65" spans="1:11" ht="210.75" customHeight="1" x14ac:dyDescent="0.2">
      <c r="A65" s="25"/>
      <c r="B65" s="26" t="s">
        <v>71</v>
      </c>
      <c r="C65" s="26" t="s">
        <v>69</v>
      </c>
      <c r="D65" s="74" t="s">
        <v>72</v>
      </c>
      <c r="E65" s="75"/>
      <c r="F65" s="54"/>
      <c r="G65" s="55"/>
      <c r="H65" s="54">
        <f>15000+300000</f>
        <v>315000</v>
      </c>
      <c r="I65" s="55"/>
      <c r="J65" s="54">
        <f t="shared" ref="J65:J67" si="6">SUM(F65:I65)</f>
        <v>315000</v>
      </c>
      <c r="K65" s="55"/>
    </row>
    <row r="66" spans="1:11" ht="93" customHeight="1" x14ac:dyDescent="0.2">
      <c r="A66" s="25"/>
      <c r="B66" s="26" t="s">
        <v>73</v>
      </c>
      <c r="C66" s="26" t="s">
        <v>69</v>
      </c>
      <c r="D66" s="58" t="s">
        <v>70</v>
      </c>
      <c r="E66" s="59"/>
      <c r="F66" s="54"/>
      <c r="G66" s="55"/>
      <c r="H66" s="54">
        <v>550269</v>
      </c>
      <c r="I66" s="55"/>
      <c r="J66" s="54">
        <f t="shared" si="6"/>
        <v>550269</v>
      </c>
      <c r="K66" s="55"/>
    </row>
    <row r="67" spans="1:11" ht="77.25" customHeight="1" x14ac:dyDescent="0.2">
      <c r="A67" s="25"/>
      <c r="B67" s="26" t="s">
        <v>74</v>
      </c>
      <c r="C67" s="26" t="s">
        <v>69</v>
      </c>
      <c r="D67" s="58" t="s">
        <v>70</v>
      </c>
      <c r="E67" s="59"/>
      <c r="F67" s="54">
        <v>160945</v>
      </c>
      <c r="G67" s="55"/>
      <c r="H67" s="54"/>
      <c r="I67" s="55"/>
      <c r="J67" s="54">
        <f t="shared" si="6"/>
        <v>160945</v>
      </c>
      <c r="K67" s="55"/>
    </row>
    <row r="68" spans="1:11" ht="30" customHeight="1" x14ac:dyDescent="0.2">
      <c r="A68" s="25">
        <v>2</v>
      </c>
      <c r="B68" s="23" t="s">
        <v>75</v>
      </c>
      <c r="C68" s="26"/>
      <c r="D68" s="39"/>
      <c r="E68" s="39"/>
      <c r="F68" s="47"/>
      <c r="G68" s="47"/>
      <c r="H68" s="46"/>
      <c r="I68" s="46"/>
      <c r="J68" s="72"/>
      <c r="K68" s="73"/>
    </row>
    <row r="69" spans="1:11" ht="60.75" customHeight="1" x14ac:dyDescent="0.2">
      <c r="A69" s="25"/>
      <c r="B69" s="26" t="s">
        <v>76</v>
      </c>
      <c r="C69" s="26" t="s">
        <v>77</v>
      </c>
      <c r="D69" s="39" t="s">
        <v>64</v>
      </c>
      <c r="E69" s="39"/>
      <c r="F69" s="71">
        <v>2498</v>
      </c>
      <c r="G69" s="71"/>
      <c r="H69" s="70"/>
      <c r="I69" s="70"/>
      <c r="J69" s="68">
        <f t="shared" ref="J69:J77" si="7">F69+H69</f>
        <v>2498</v>
      </c>
      <c r="K69" s="69"/>
    </row>
    <row r="70" spans="1:11" ht="60.75" customHeight="1" x14ac:dyDescent="0.2">
      <c r="A70" s="25"/>
      <c r="B70" s="26" t="s">
        <v>78</v>
      </c>
      <c r="C70" s="26" t="s">
        <v>77</v>
      </c>
      <c r="D70" s="39" t="s">
        <v>79</v>
      </c>
      <c r="E70" s="39"/>
      <c r="F70" s="71">
        <v>1047</v>
      </c>
      <c r="G70" s="71"/>
      <c r="H70" s="70"/>
      <c r="I70" s="70"/>
      <c r="J70" s="68">
        <f t="shared" si="7"/>
        <v>1047</v>
      </c>
      <c r="K70" s="69"/>
    </row>
    <row r="71" spans="1:11" ht="57.75" customHeight="1" x14ac:dyDescent="0.2">
      <c r="A71" s="25"/>
      <c r="B71" s="26" t="s">
        <v>80</v>
      </c>
      <c r="C71" s="26" t="s">
        <v>77</v>
      </c>
      <c r="D71" s="39" t="s">
        <v>79</v>
      </c>
      <c r="E71" s="39"/>
      <c r="F71" s="70"/>
      <c r="G71" s="70"/>
      <c r="H71" s="71">
        <v>376</v>
      </c>
      <c r="I71" s="71"/>
      <c r="J71" s="68">
        <f t="shared" si="7"/>
        <v>376</v>
      </c>
      <c r="K71" s="69"/>
    </row>
    <row r="72" spans="1:11" ht="30.75" customHeight="1" x14ac:dyDescent="0.2">
      <c r="A72" s="25"/>
      <c r="B72" s="26" t="s">
        <v>81</v>
      </c>
      <c r="C72" s="26" t="s">
        <v>77</v>
      </c>
      <c r="D72" s="39" t="s">
        <v>79</v>
      </c>
      <c r="E72" s="39"/>
      <c r="F72" s="70">
        <v>2125</v>
      </c>
      <c r="G72" s="70"/>
      <c r="H72" s="71">
        <v>376</v>
      </c>
      <c r="I72" s="71"/>
      <c r="J72" s="68">
        <f t="shared" si="7"/>
        <v>2501</v>
      </c>
      <c r="K72" s="69"/>
    </row>
    <row r="73" spans="1:11" ht="49.5" customHeight="1" x14ac:dyDescent="0.2">
      <c r="A73" s="25"/>
      <c r="B73" s="26" t="s">
        <v>82</v>
      </c>
      <c r="C73" s="26" t="s">
        <v>77</v>
      </c>
      <c r="D73" s="39" t="s">
        <v>79</v>
      </c>
      <c r="E73" s="39"/>
      <c r="F73" s="64">
        <v>54</v>
      </c>
      <c r="G73" s="65"/>
      <c r="H73" s="66"/>
      <c r="I73" s="67"/>
      <c r="J73" s="68">
        <f t="shared" si="7"/>
        <v>54</v>
      </c>
      <c r="K73" s="69"/>
    </row>
    <row r="74" spans="1:11" ht="96.75" customHeight="1" x14ac:dyDescent="0.2">
      <c r="A74" s="25"/>
      <c r="B74" s="26" t="s">
        <v>83</v>
      </c>
      <c r="C74" s="26" t="s">
        <v>77</v>
      </c>
      <c r="D74" s="39" t="s">
        <v>79</v>
      </c>
      <c r="E74" s="39"/>
      <c r="F74" s="64">
        <v>43</v>
      </c>
      <c r="G74" s="65"/>
      <c r="H74" s="66"/>
      <c r="I74" s="67"/>
      <c r="J74" s="68">
        <f t="shared" si="7"/>
        <v>43</v>
      </c>
      <c r="K74" s="69"/>
    </row>
    <row r="75" spans="1:11" ht="54" customHeight="1" x14ac:dyDescent="0.2">
      <c r="A75" s="25"/>
      <c r="B75" s="26" t="s">
        <v>84</v>
      </c>
      <c r="C75" s="26" t="s">
        <v>63</v>
      </c>
      <c r="D75" s="58" t="s">
        <v>70</v>
      </c>
      <c r="E75" s="59"/>
      <c r="F75" s="42"/>
      <c r="G75" s="43"/>
      <c r="H75" s="60">
        <v>2</v>
      </c>
      <c r="I75" s="61"/>
      <c r="J75" s="60">
        <f t="shared" si="7"/>
        <v>2</v>
      </c>
      <c r="K75" s="61"/>
    </row>
    <row r="76" spans="1:11" ht="39" customHeight="1" x14ac:dyDescent="0.2">
      <c r="A76" s="25"/>
      <c r="B76" s="26" t="s">
        <v>85</v>
      </c>
      <c r="C76" s="26" t="s">
        <v>63</v>
      </c>
      <c r="D76" s="58" t="s">
        <v>70</v>
      </c>
      <c r="E76" s="59"/>
      <c r="F76" s="42"/>
      <c r="G76" s="43"/>
      <c r="H76" s="60">
        <v>1</v>
      </c>
      <c r="I76" s="61"/>
      <c r="J76" s="60">
        <f t="shared" si="7"/>
        <v>1</v>
      </c>
      <c r="K76" s="61"/>
    </row>
    <row r="77" spans="1:11" ht="49.5" customHeight="1" x14ac:dyDescent="0.2">
      <c r="A77" s="25"/>
      <c r="B77" s="26" t="s">
        <v>86</v>
      </c>
      <c r="C77" s="26" t="s">
        <v>63</v>
      </c>
      <c r="D77" s="58" t="s">
        <v>70</v>
      </c>
      <c r="E77" s="59"/>
      <c r="F77" s="42">
        <v>1</v>
      </c>
      <c r="G77" s="43"/>
      <c r="H77" s="60"/>
      <c r="I77" s="61"/>
      <c r="J77" s="60">
        <f t="shared" si="7"/>
        <v>1</v>
      </c>
      <c r="K77" s="61"/>
    </row>
    <row r="78" spans="1:11" ht="37.5" customHeight="1" x14ac:dyDescent="0.2">
      <c r="A78" s="25">
        <v>3</v>
      </c>
      <c r="B78" s="23" t="s">
        <v>87</v>
      </c>
      <c r="C78" s="26"/>
      <c r="D78" s="39"/>
      <c r="E78" s="62"/>
      <c r="F78" s="63"/>
      <c r="G78" s="63"/>
      <c r="H78" s="47"/>
      <c r="I78" s="47"/>
      <c r="J78" s="47"/>
      <c r="K78" s="47"/>
    </row>
    <row r="79" spans="1:11" s="27" customFormat="1" ht="47.25" customHeight="1" x14ac:dyDescent="0.2">
      <c r="A79" s="25"/>
      <c r="B79" s="26" t="s">
        <v>88</v>
      </c>
      <c r="C79" s="26" t="s">
        <v>69</v>
      </c>
      <c r="D79" s="39" t="s">
        <v>89</v>
      </c>
      <c r="E79" s="39"/>
      <c r="F79" s="57">
        <f>D55/F69</f>
        <v>41723.592069655722</v>
      </c>
      <c r="G79" s="57"/>
      <c r="H79" s="56">
        <f>F55/F69</f>
        <v>9640.8370696557249</v>
      </c>
      <c r="I79" s="56"/>
      <c r="J79" s="57">
        <f t="shared" si="5"/>
        <v>51364.429139311447</v>
      </c>
      <c r="K79" s="57"/>
    </row>
    <row r="80" spans="1:11" s="27" customFormat="1" ht="21" customHeight="1" x14ac:dyDescent="0.2">
      <c r="A80" s="25"/>
      <c r="B80" s="26" t="s">
        <v>90</v>
      </c>
      <c r="C80" s="26" t="s">
        <v>69</v>
      </c>
      <c r="D80" s="39" t="s">
        <v>89</v>
      </c>
      <c r="E80" s="39"/>
      <c r="F80" s="46">
        <v>490</v>
      </c>
      <c r="G80" s="46"/>
      <c r="H80" s="51"/>
      <c r="I80" s="51"/>
      <c r="J80" s="47">
        <f t="shared" si="5"/>
        <v>490</v>
      </c>
      <c r="K80" s="47"/>
    </row>
    <row r="81" spans="1:11" s="27" customFormat="1" ht="129" customHeight="1" x14ac:dyDescent="0.2">
      <c r="A81" s="25"/>
      <c r="B81" s="26" t="s">
        <v>91</v>
      </c>
      <c r="C81" s="26" t="s">
        <v>69</v>
      </c>
      <c r="D81" s="39" t="s">
        <v>89</v>
      </c>
      <c r="E81" s="39"/>
      <c r="F81" s="52">
        <v>3592.5</v>
      </c>
      <c r="G81" s="53"/>
      <c r="H81" s="54"/>
      <c r="I81" s="55"/>
      <c r="J81" s="54">
        <f t="shared" si="5"/>
        <v>3592.5</v>
      </c>
      <c r="K81" s="55"/>
    </row>
    <row r="82" spans="1:11" s="27" customFormat="1" ht="179.25" customHeight="1" x14ac:dyDescent="0.2">
      <c r="A82" s="25"/>
      <c r="B82" s="28" t="s">
        <v>92</v>
      </c>
      <c r="C82" s="26" t="s">
        <v>69</v>
      </c>
      <c r="D82" s="39" t="s">
        <v>89</v>
      </c>
      <c r="E82" s="39"/>
      <c r="F82" s="56">
        <v>3405</v>
      </c>
      <c r="G82" s="56"/>
      <c r="H82" s="56"/>
      <c r="I82" s="56"/>
      <c r="J82" s="56">
        <v>3405</v>
      </c>
      <c r="K82" s="56"/>
    </row>
    <row r="83" spans="1:11" s="27" customFormat="1" ht="49.5" customHeight="1" x14ac:dyDescent="0.2">
      <c r="A83" s="25"/>
      <c r="B83" s="26" t="s">
        <v>93</v>
      </c>
      <c r="C83" s="26" t="s">
        <v>77</v>
      </c>
      <c r="D83" s="39" t="s">
        <v>89</v>
      </c>
      <c r="E83" s="39"/>
      <c r="F83" s="46">
        <v>8</v>
      </c>
      <c r="G83" s="46"/>
      <c r="H83" s="51"/>
      <c r="I83" s="51"/>
      <c r="J83" s="47">
        <f t="shared" ref="J83" si="8">F83+H83</f>
        <v>8</v>
      </c>
      <c r="K83" s="47"/>
    </row>
    <row r="84" spans="1:11" s="27" customFormat="1" ht="34.5" customHeight="1" x14ac:dyDescent="0.2">
      <c r="A84" s="25">
        <v>4</v>
      </c>
      <c r="B84" s="23" t="s">
        <v>94</v>
      </c>
      <c r="C84" s="26"/>
      <c r="D84" s="39"/>
      <c r="E84" s="39"/>
      <c r="F84" s="47"/>
      <c r="G84" s="47"/>
      <c r="H84" s="46"/>
      <c r="I84" s="46"/>
      <c r="J84" s="47">
        <f t="shared" si="5"/>
        <v>0</v>
      </c>
      <c r="K84" s="47"/>
    </row>
    <row r="85" spans="1:11" ht="31.5" x14ac:dyDescent="0.2">
      <c r="A85" s="25"/>
      <c r="B85" s="26" t="s">
        <v>95</v>
      </c>
      <c r="C85" s="26" t="s">
        <v>96</v>
      </c>
      <c r="D85" s="39" t="s">
        <v>97</v>
      </c>
      <c r="E85" s="39"/>
      <c r="F85" s="47">
        <v>100</v>
      </c>
      <c r="G85" s="47"/>
      <c r="H85" s="46"/>
      <c r="I85" s="46"/>
      <c r="J85" s="47">
        <f t="shared" si="5"/>
        <v>100</v>
      </c>
      <c r="K85" s="47"/>
    </row>
    <row r="86" spans="1:11" ht="31.5" x14ac:dyDescent="0.2">
      <c r="A86" s="25"/>
      <c r="B86" s="26" t="s">
        <v>98</v>
      </c>
      <c r="C86" s="26" t="s">
        <v>96</v>
      </c>
      <c r="D86" s="39" t="s">
        <v>97</v>
      </c>
      <c r="E86" s="39"/>
      <c r="F86" s="47">
        <v>85</v>
      </c>
      <c r="G86" s="47"/>
      <c r="H86" s="46">
        <v>100</v>
      </c>
      <c r="I86" s="46"/>
      <c r="J86" s="47">
        <v>87</v>
      </c>
      <c r="K86" s="47"/>
    </row>
    <row r="87" spans="1:11" ht="31.5" x14ac:dyDescent="0.2">
      <c r="A87" s="25"/>
      <c r="B87" s="26" t="s">
        <v>99</v>
      </c>
      <c r="C87" s="26" t="s">
        <v>96</v>
      </c>
      <c r="D87" s="39" t="s">
        <v>89</v>
      </c>
      <c r="E87" s="39"/>
      <c r="F87" s="46">
        <v>91</v>
      </c>
      <c r="G87" s="46"/>
      <c r="H87" s="47">
        <v>91</v>
      </c>
      <c r="I87" s="47"/>
      <c r="J87" s="48">
        <v>91</v>
      </c>
      <c r="K87" s="48"/>
    </row>
    <row r="88" spans="1:11" ht="31.5" x14ac:dyDescent="0.2">
      <c r="A88" s="24"/>
      <c r="B88" s="26" t="s">
        <v>100</v>
      </c>
      <c r="C88" s="26" t="s">
        <v>96</v>
      </c>
      <c r="D88" s="39" t="s">
        <v>89</v>
      </c>
      <c r="E88" s="39"/>
      <c r="F88" s="49"/>
      <c r="G88" s="49"/>
      <c r="H88" s="50">
        <v>117.3</v>
      </c>
      <c r="I88" s="50"/>
      <c r="J88" s="49">
        <v>117.3</v>
      </c>
      <c r="K88" s="49"/>
    </row>
    <row r="89" spans="1:11" ht="31.5" x14ac:dyDescent="0.2">
      <c r="A89" s="24"/>
      <c r="B89" s="26" t="s">
        <v>101</v>
      </c>
      <c r="C89" s="26" t="s">
        <v>96</v>
      </c>
      <c r="D89" s="39" t="s">
        <v>89</v>
      </c>
      <c r="E89" s="39"/>
      <c r="F89" s="40">
        <v>99.2</v>
      </c>
      <c r="G89" s="41"/>
      <c r="H89" s="40">
        <v>81.5</v>
      </c>
      <c r="I89" s="41"/>
      <c r="J89" s="40">
        <v>95.9</v>
      </c>
      <c r="K89" s="41"/>
    </row>
    <row r="90" spans="1:11" ht="15.75" x14ac:dyDescent="0.2">
      <c r="A90" s="24"/>
      <c r="B90" s="26" t="s">
        <v>102</v>
      </c>
      <c r="C90" s="26" t="s">
        <v>96</v>
      </c>
      <c r="D90" s="39" t="s">
        <v>89</v>
      </c>
      <c r="E90" s="39"/>
      <c r="F90" s="42"/>
      <c r="G90" s="43"/>
      <c r="H90" s="44">
        <v>93.3</v>
      </c>
      <c r="I90" s="45"/>
      <c r="J90" s="44">
        <v>93.3</v>
      </c>
      <c r="K90" s="45"/>
    </row>
    <row r="91" spans="1:11" ht="15.75" x14ac:dyDescent="0.25">
      <c r="A91" s="37" t="s">
        <v>103</v>
      </c>
      <c r="B91" s="37"/>
      <c r="C91" s="8"/>
      <c r="D91" s="8"/>
      <c r="E91" s="8"/>
      <c r="F91" s="8"/>
      <c r="G91" s="8"/>
      <c r="H91" s="8"/>
      <c r="I91" s="8"/>
      <c r="J91" s="8"/>
      <c r="K91" s="8"/>
    </row>
    <row r="92" spans="1:11" ht="15.75" x14ac:dyDescent="0.2">
      <c r="A92" s="29"/>
      <c r="B92" s="8"/>
      <c r="C92" s="8"/>
      <c r="D92" s="8"/>
      <c r="E92" s="30"/>
      <c r="F92" s="8"/>
      <c r="G92" s="8"/>
      <c r="H92" s="38" t="s">
        <v>104</v>
      </c>
      <c r="I92" s="38"/>
      <c r="J92" s="38"/>
      <c r="K92" s="38"/>
    </row>
    <row r="93" spans="1:11" ht="15.75" x14ac:dyDescent="0.25">
      <c r="A93" s="37" t="s">
        <v>105</v>
      </c>
      <c r="B93" s="37"/>
      <c r="C93" s="8"/>
      <c r="D93" s="8"/>
      <c r="E93" s="31" t="s">
        <v>106</v>
      </c>
      <c r="F93" s="32"/>
      <c r="G93" s="32"/>
      <c r="H93" s="34" t="s">
        <v>107</v>
      </c>
      <c r="I93" s="34"/>
      <c r="J93" s="34"/>
      <c r="K93" s="34"/>
    </row>
    <row r="94" spans="1:11" ht="15.75" x14ac:dyDescent="0.25">
      <c r="A94" s="37" t="s">
        <v>108</v>
      </c>
      <c r="B94" s="37"/>
      <c r="C94" s="8"/>
      <c r="D94" s="8"/>
      <c r="E94" s="8"/>
      <c r="F94" s="8"/>
      <c r="G94" s="8"/>
      <c r="H94" s="35"/>
      <c r="I94" s="35"/>
      <c r="J94" s="35"/>
      <c r="K94" s="35"/>
    </row>
    <row r="95" spans="1:11" ht="15.75" x14ac:dyDescent="0.2">
      <c r="A95" s="29"/>
      <c r="B95" s="8"/>
      <c r="C95" s="8"/>
      <c r="D95" s="8"/>
      <c r="E95" s="30"/>
      <c r="F95" s="8"/>
      <c r="G95" s="8"/>
      <c r="H95" s="33" t="s">
        <v>109</v>
      </c>
      <c r="I95" s="33"/>
      <c r="J95" s="33"/>
      <c r="K95" s="33"/>
    </row>
    <row r="96" spans="1:11" ht="31.5" x14ac:dyDescent="0.2">
      <c r="A96" s="29" t="s">
        <v>110</v>
      </c>
      <c r="B96" s="8"/>
      <c r="C96" s="29"/>
      <c r="D96" s="8"/>
      <c r="E96" s="31" t="s">
        <v>106</v>
      </c>
      <c r="F96" s="31"/>
      <c r="G96" s="32"/>
      <c r="H96" s="34" t="s">
        <v>107</v>
      </c>
      <c r="I96" s="34"/>
      <c r="J96" s="34"/>
      <c r="K96" s="34"/>
    </row>
    <row r="97" spans="1:11" ht="15.75" x14ac:dyDescent="0.2">
      <c r="B97" s="29"/>
      <c r="C97" s="29"/>
      <c r="D97" s="8"/>
      <c r="E97" s="5"/>
      <c r="F97" s="5"/>
      <c r="G97" s="8"/>
      <c r="H97" s="35"/>
      <c r="I97" s="35"/>
      <c r="J97" s="35"/>
      <c r="K97" s="35"/>
    </row>
    <row r="98" spans="1:11" ht="15.75" x14ac:dyDescent="0.2">
      <c r="B98" s="29" t="s">
        <v>111</v>
      </c>
    </row>
    <row r="99" spans="1:11" x14ac:dyDescent="0.2">
      <c r="B99" s="1" t="s">
        <v>112</v>
      </c>
    </row>
    <row r="100" spans="1:11" x14ac:dyDescent="0.2">
      <c r="A100" s="36"/>
      <c r="B100" s="36"/>
    </row>
  </sheetData>
  <mergeCells count="235">
    <mergeCell ref="B5:C5"/>
    <mergeCell ref="E5:F5"/>
    <mergeCell ref="G5:K5"/>
    <mergeCell ref="A6:K6"/>
    <mergeCell ref="A7:K7"/>
    <mergeCell ref="A8:K8"/>
    <mergeCell ref="G1:K1"/>
    <mergeCell ref="A2:K2"/>
    <mergeCell ref="B3:F3"/>
    <mergeCell ref="G3:K3"/>
    <mergeCell ref="B4:F4"/>
    <mergeCell ref="G4:K4"/>
    <mergeCell ref="A15:K15"/>
    <mergeCell ref="A16:K16"/>
    <mergeCell ref="A17:K17"/>
    <mergeCell ref="A18:K18"/>
    <mergeCell ref="A19:K19"/>
    <mergeCell ref="A20:K20"/>
    <mergeCell ref="A9:K9"/>
    <mergeCell ref="A10:K10"/>
    <mergeCell ref="A11:K11"/>
    <mergeCell ref="A12:K12"/>
    <mergeCell ref="A13:K13"/>
    <mergeCell ref="A14:K14"/>
    <mergeCell ref="B28:H28"/>
    <mergeCell ref="A30:K30"/>
    <mergeCell ref="A32:K32"/>
    <mergeCell ref="B34:H34"/>
    <mergeCell ref="B35:H35"/>
    <mergeCell ref="B36:H36"/>
    <mergeCell ref="A21:G21"/>
    <mergeCell ref="A22:K22"/>
    <mergeCell ref="B24:H24"/>
    <mergeCell ref="B25:H25"/>
    <mergeCell ref="B26:H26"/>
    <mergeCell ref="B27:H27"/>
    <mergeCell ref="B41:C41"/>
    <mergeCell ref="D41:E41"/>
    <mergeCell ref="F41:G41"/>
    <mergeCell ref="H41:I41"/>
    <mergeCell ref="B42:C42"/>
    <mergeCell ref="D42:E42"/>
    <mergeCell ref="F42:G42"/>
    <mergeCell ref="H42:I42"/>
    <mergeCell ref="A38:H38"/>
    <mergeCell ref="A39:I39"/>
    <mergeCell ref="B40:C40"/>
    <mergeCell ref="D40:E40"/>
    <mergeCell ref="F40:G40"/>
    <mergeCell ref="H40:I40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A50:H50"/>
    <mergeCell ref="A51:I51"/>
    <mergeCell ref="A52:C52"/>
    <mergeCell ref="D52:E52"/>
    <mergeCell ref="F52:G52"/>
    <mergeCell ref="H52:I52"/>
    <mergeCell ref="B47:C47"/>
    <mergeCell ref="D47:E47"/>
    <mergeCell ref="F47:G47"/>
    <mergeCell ref="H47:I47"/>
    <mergeCell ref="A48:C48"/>
    <mergeCell ref="D48:E48"/>
    <mergeCell ref="F48:G48"/>
    <mergeCell ref="H48:I48"/>
    <mergeCell ref="A55:C55"/>
    <mergeCell ref="D55:E55"/>
    <mergeCell ref="F55:G55"/>
    <mergeCell ref="H55:I55"/>
    <mergeCell ref="A57:H57"/>
    <mergeCell ref="D58:E58"/>
    <mergeCell ref="F58:G58"/>
    <mergeCell ref="H58:I58"/>
    <mergeCell ref="A53:C53"/>
    <mergeCell ref="D53:E53"/>
    <mergeCell ref="F53:G53"/>
    <mergeCell ref="H53:I53"/>
    <mergeCell ref="A54:C54"/>
    <mergeCell ref="D54:E54"/>
    <mergeCell ref="F54:G54"/>
    <mergeCell ref="H54:I54"/>
    <mergeCell ref="D61:E61"/>
    <mergeCell ref="F61:G61"/>
    <mergeCell ref="H61:I61"/>
    <mergeCell ref="J61:K61"/>
    <mergeCell ref="D62:E62"/>
    <mergeCell ref="F62:G62"/>
    <mergeCell ref="H62:I62"/>
    <mergeCell ref="J62:K62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H95:K95"/>
    <mergeCell ref="H96:K96"/>
    <mergeCell ref="H97:K97"/>
    <mergeCell ref="A100:B100"/>
    <mergeCell ref="A91:B91"/>
    <mergeCell ref="H92:K92"/>
    <mergeCell ref="A93:B93"/>
    <mergeCell ref="H93:K93"/>
    <mergeCell ref="A94:B94"/>
    <mergeCell ref="H94:K94"/>
  </mergeCells>
  <pageMargins left="0.25" right="0.25" top="0.75" bottom="0.75" header="0.3" footer="0.3"/>
  <pageSetup paperSize="9" scale="67" fitToHeight="0" orientation="landscape" r:id="rId1"/>
  <rowBreaks count="5" manualBreakCount="5">
    <brk id="6" max="16383" man="1"/>
    <brk id="35" max="10" man="1"/>
    <brk id="63" max="16383" man="1"/>
    <brk id="70" max="10" man="1"/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1091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Ліщук Петро Андрійович</cp:lastModifiedBy>
  <cp:lastPrinted>2021-10-19T07:52:14Z</cp:lastPrinted>
  <dcterms:created xsi:type="dcterms:W3CDTF">2021-10-18T08:18:06Z</dcterms:created>
  <dcterms:modified xsi:type="dcterms:W3CDTF">2021-10-19T07:52:25Z</dcterms:modified>
</cp:coreProperties>
</file>