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1312\Паспорти освіта\"/>
    </mc:Choice>
  </mc:AlternateContent>
  <bookViews>
    <workbookView xWindow="0" yWindow="0" windowWidth="28800" windowHeight="11835"/>
  </bookViews>
  <sheets>
    <sheet name="1091" sheetId="1" r:id="rId1"/>
  </sheets>
  <definedNames>
    <definedName name="_xlnm.Print_Area" localSheetId="0">'1091'!$A$1:$L$106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H47" i="1" s="1"/>
  <c r="H53" i="1" s="1"/>
  <c r="F47" i="1"/>
  <c r="F53" i="1" s="1"/>
  <c r="D48" i="1"/>
  <c r="F48" i="1"/>
  <c r="H48" i="1"/>
  <c r="F49" i="1"/>
  <c r="H49" i="1"/>
  <c r="F50" i="1"/>
  <c r="H50" i="1"/>
  <c r="H51" i="1"/>
  <c r="H52" i="1"/>
  <c r="D59" i="1"/>
  <c r="D60" i="1" s="1"/>
  <c r="F84" i="1" s="1"/>
  <c r="F59" i="1"/>
  <c r="F60" i="1" s="1"/>
  <c r="H84" i="1" s="1"/>
  <c r="H59" i="1"/>
  <c r="H60" i="1" s="1"/>
  <c r="J66" i="1"/>
  <c r="J67" i="1"/>
  <c r="J68" i="1"/>
  <c r="J69" i="1"/>
  <c r="H70" i="1"/>
  <c r="J70" i="1" s="1"/>
  <c r="J71" i="1"/>
  <c r="J72" i="1"/>
  <c r="J74" i="1"/>
  <c r="J75" i="1"/>
  <c r="J76" i="1"/>
  <c r="J77" i="1"/>
  <c r="J78" i="1"/>
  <c r="J79" i="1"/>
  <c r="J80" i="1"/>
  <c r="J81" i="1"/>
  <c r="J82" i="1"/>
  <c r="J85" i="1"/>
  <c r="J86" i="1"/>
  <c r="J88" i="1"/>
  <c r="J89" i="1"/>
  <c r="J90" i="1"/>
  <c r="J93" i="1"/>
  <c r="J84" i="1" l="1"/>
  <c r="D53" i="1"/>
</calcChain>
</file>

<file path=xl/sharedStrings.xml><?xml version="1.0" encoding="utf-8"?>
<sst xmlns="http://schemas.openxmlformats.org/spreadsheetml/2006/main" count="174" uniqueCount="118">
  <si>
    <t>Ярослава Балабась 70 46 06</t>
  </si>
  <si>
    <t>Оксана Кумарьова _______________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</si>
  <si>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</si>
  <si>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</si>
  <si>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</si>
  <si>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</si>
  <si>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</si>
  <si>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</si>
  <si>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Ольга КШАНОВСЬКА</t>
  </si>
  <si>
    <t xml:space="preserve">В.о. директора Департаменту освіти та науки   </t>
  </si>
  <si>
    <t>Розрахунок</t>
  </si>
  <si>
    <t>%</t>
  </si>
  <si>
    <t xml:space="preserve">Динаміка державного замовлення </t>
  </si>
  <si>
    <t>Відсоток захищених статей видатків в загальному обсязі</t>
  </si>
  <si>
    <t>Динаміка росту власних надходжень в порівнянні з минулим роком</t>
  </si>
  <si>
    <t>Відсоток працевлаштованих випускників</t>
  </si>
  <si>
    <t>Звітність</t>
  </si>
  <si>
    <t>Відсоток учнів, які отримують стипендію</t>
  </si>
  <si>
    <t>Відсоток учнів, які отримали відповідний документ про освіту</t>
  </si>
  <si>
    <t>якості</t>
  </si>
  <si>
    <t>осіб</t>
  </si>
  <si>
    <t>Кількість учнів на 1 педагогічного працівника</t>
  </si>
  <si>
    <t>грн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</si>
  <si>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року.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</si>
  <si>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</si>
  <si>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академічної стипендії на 1 учня</t>
  </si>
  <si>
    <t xml:space="preserve">Середні витрати на 1 учня </t>
  </si>
  <si>
    <t>ефективності</t>
  </si>
  <si>
    <t xml:space="preserve">Рішення  сесії Хмельницької міської ради від 21.04.2021 року № 27 </t>
  </si>
  <si>
    <t>од.</t>
  </si>
  <si>
    <t xml:space="preserve">Кількість закладів, у яких проводиться встановлення системи зовнішнього блискавкозахисту </t>
  </si>
  <si>
    <t>Кількість закладів, у яких проводиться нове будівництво</t>
  </si>
  <si>
    <t>Кількість закладів, у яких проводиться капітальний ремонт системи пожежної сигналізації</t>
  </si>
  <si>
    <t xml:space="preserve">Звітність 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</si>
  <si>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</si>
  <si>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>Кількість учнів - дітей-сиріт та дітей, позбавлених батьківського піклування,віком від 6 до 18 років</t>
  </si>
  <si>
    <t>Кількість учнів, які отримують стипендію</t>
  </si>
  <si>
    <t>Кількість учнів за професіями загальнодержавного значення</t>
  </si>
  <si>
    <t>Кількість випускників</t>
  </si>
  <si>
    <t>Мережа</t>
  </si>
  <si>
    <t>Кількість учнів</t>
  </si>
  <si>
    <t>продукту</t>
  </si>
  <si>
    <t xml:space="preserve">Встановлення системи зовнішнього блискавкозахисту будівлі гуртожитку ДНЗ "Хмельницький ЦПТО сфери послуг" по вул. Панаса Мирного, 5 </t>
  </si>
  <si>
    <t>Нове будівництво діючої теплиці, як навчальної лабораторії та збірно-розбірного макету тепличного господарства "ДНЗ ВПУ № 11 м. Хмельницького"</t>
  </si>
  <si>
    <t>Рішення сесії Хмельницької міської ради від 21.04.2021 року № 27. Рішення сесії Хмельницької міської ради від 14.07.2021 року № 3 .Рішення сесії Хмельницької міської ради від 20.10..2021 року № 3 .</t>
  </si>
  <si>
    <t>Капітальний ремонт системи  пожежної сигналізації, оповіщування про пожежу та управління евакуацією людей, устаткування передавання тривожних сповіщень на об'єкті: суспільно-побутовий блок, блок теоретичних  занять та корпус майстерень ВПУ № 4 м. Хмельницького, що знаходиться за адресою 29016, Хмельницька обл., місто Хмельницький, вулиця Інститутська, будинок 10 (в тому числі виготовлення проектно-кошторисної документації)</t>
  </si>
  <si>
    <t>Капітальний ремонт системи  пожежної сигналізації, системи керування евакуюванням, системою централізо-ваного пожежного спостерігання на об'єкті: навчальні корпуси № 1 і № 2 та майстерні Державного навчального закладу "Хмельницький центр професійно-технічної освіти сфери послуг" за адресою: м. Хмельницький, вул. Панаса Мирного, 5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</si>
  <si>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</si>
  <si>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</si>
  <si>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</si>
  <si>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</si>
  <si>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</si>
  <si>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</si>
  <si>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</si>
  <si>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</si>
  <si>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</si>
  <si>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</si>
  <si>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</si>
  <si>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</si>
  <si>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</si>
  <si>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</si>
  <si>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</si>
  <si>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</si>
  <si>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</si>
  <si>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</si>
  <si>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Реконструкція та реставрація</t>
  </si>
  <si>
    <t>Капітальне будівництво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</si>
  <si>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</si>
  <si>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</si>
  <si>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</t>
  </si>
  <si>
    <t>Забезпечення належного функціонування закладів</t>
  </si>
  <si>
    <t>Напрями використання бюджетних коштів</t>
  </si>
  <si>
    <t xml:space="preserve">9. Напрями використання бюджетних коштів: 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</si>
  <si>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</si>
  <si>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</si>
  <si>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</si>
  <si>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</si>
  <si>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</si>
  <si>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Сприяння в реалізації державної політики зайнятості населення.</t>
  </si>
  <si>
    <t>Забезпечення необхідних умов функціонування і розвитку установ професійної ( професійно-технічної) та закладів професійної ( професійно-технічної) освіти різних форм власності та підпорядкування.</t>
  </si>
  <si>
    <t>Задоволення потреб економіки країни у кваліфікованих і конкурентоспроможних на ринку праці робітниках.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</si>
  <si>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</si>
  <si>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</si>
  <si>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</si>
  <si>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 xml:space="preserve">Протокол № 31 від 25.11.2021 року засідання постійної комісії з питань планування, бюджету, фінансів та децентралізації </t>
  </si>
  <si>
    <t>Рішення сесії Хмельницької міської ради від 20.10.2021 року № 3  "Про внесення змін до  бюджету Хмельницької міської територіальної громади на 2021 рік"</t>
  </si>
  <si>
    <t>Протокол № 26 засідання постійної комісії з питань планування, бюджету, фінансів та децентралізації від 07.10.2021 року</t>
  </si>
  <si>
    <t>Рішення сесії Хмельницької міської ради від 14.07.2021 року № 3  "Про внесення змін до  бюджету Хмельницької міської територіальної громади на 2021 рік"</t>
  </si>
  <si>
    <t>Рішення  сесії Хмельницької міської ради від 21.04.2021 року № 27 "Про внесення змін до бюджету Хмельницької міської територіальної громади на 2021 рік"</t>
  </si>
  <si>
    <t>Рішення сесії Хмельницької міської ради від №14 23.12.2020 року "Про бюджет Хмельницької міської територіальної громади на 2021 рік"</t>
  </si>
  <si>
    <t>Рішення п’ятої сесії міської ради №44 від 21.04.2021 року "Про внесення змін до рішення міської ради від 26.06.2019 року №9"</t>
  </si>
  <si>
    <t xml:space="preserve">Рішення тридцять другої сесії місько ради №9 від 26.06.2019 року "Про затвердження Програми бюджетування за участі громадськості (Бюджет участі) міста Хмельницького на 2020-2022 роки" </t>
  </si>
  <si>
    <t>Рішення сесії міської ради №3 від 12.07.2017 року  "Про внесення змін до Програми розвитку освіти міста Хмельницького на 2017-2021 роки"</t>
  </si>
  <si>
    <t>Рішення сесії міської ради №2 від 29.12.2016 року  "Програма розвитку освіти міста Хмельницького на 2017-2021 роки"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</si>
  <si>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</si>
  <si>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</si>
  <si>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</si>
  <si>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</si>
  <si>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Закон України № 103/98-ВР  від 10.02.1998 року “Про професійну (професійно-технічну освіту)” (із змінами та доповненнями),</t>
  </si>
  <si>
    <t>Закон України  № 2145- VІІI від 05.09.2017 року “Про освіту”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</si>
  <si>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</si>
  <si>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</si>
  <si>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t>5. Підстави для виконання бюджетної програми:</t>
  </si>
  <si>
    <r>
      <t xml:space="preserve">
4. Обсяг бюджетних призначень / бюджетних асигнувань —  139 116 163,99 гривень, у тому числі загального фонду — 112 959 072,99 гривень та спеціального фонду — 26 157 091,00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</si>
  <si>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</si>
  <si>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Підготовка кадрів закладами професійної ( 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</si>
  <si>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</si>
  <si>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</si>
  <si>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</si>
  <si>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</si>
  <si>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</si>
  <si>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</si>
  <si>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</si>
  <si>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</si>
  <si>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</si>
  <si>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</si>
  <si>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b/>
        <u/>
        <sz val="12"/>
        <rFont val="Times New Roman"/>
        <family val="1"/>
        <charset val="204"/>
      </rPr>
      <t>07 грудня 2021 року  № 208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</si>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</sst>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_₽_-;\-* #,##0.00\ _₽_-;_-* &quot;-&quot;??\ _₽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3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4" fontId="5" fillId="0" borderId="2" xfId="0" applyNumberFormat="1" applyFont="1" applyFill="1" applyBorder="1" applyAlignment="1">
      <alignment horizontal="center" vertical="center" wrapText="1" shrinkToFit="1"/>
    </xf>
    <xf numFmtId="164" fontId="6" fillId="0" borderId="2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 shrinkToFi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165" fontId="5" fillId="0" borderId="3" xfId="0" applyNumberFormat="1" applyFont="1" applyFill="1" applyBorder="1" applyAlignment="1">
      <alignment horizontal="center" vertical="center" wrapText="1" shrinkToFit="1"/>
    </xf>
    <xf numFmtId="165" fontId="5" fillId="0" borderId="4" xfId="0" applyNumberFormat="1" applyFont="1" applyFill="1" applyBorder="1" applyAlignment="1">
      <alignment horizontal="center" vertical="center" wrapText="1" shrinkToFi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4" xfId="0" applyNumberFormat="1" applyFont="1" applyFill="1" applyBorder="1" applyAlignment="1">
      <alignment horizontal="center" vertical="center" wrapText="1" shrinkToFi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center" vertical="center" wrapText="1" shrinkToFit="1"/>
    </xf>
    <xf numFmtId="4" fontId="5" fillId="0" borderId="2" xfId="0" applyNumberFormat="1" applyFont="1" applyFill="1" applyBorder="1" applyAlignment="1">
      <alignment horizontal="right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1" fontId="8" fillId="0" borderId="0" xfId="0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5" fillId="0" borderId="9" xfId="0" applyNumberFormat="1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left" vertical="center" wrapText="1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6"/>
  <sheetViews>
    <sheetView tabSelected="1" view="pageBreakPreview" zoomScale="60" zoomScaleNormal="80" workbookViewId="0">
      <selection activeCell="L5" sqref="L5"/>
    </sheetView>
  </sheetViews>
  <sheetFormatPr defaultColWidth="9.33203125" defaultRowHeight="12.75" x14ac:dyDescent="0.2"/>
  <cols>
    <col min="1" max="1" width="22.5" style="1" customWidth="1"/>
    <col min="2" max="2" width="49.1640625" style="1" customWidth="1"/>
    <col min="3" max="3" width="17" style="1" customWidth="1"/>
    <col min="4" max="4" width="23.1640625" style="1" customWidth="1"/>
    <col min="5" max="5" width="28.33203125" style="1" customWidth="1"/>
    <col min="6" max="6" width="5.33203125" style="1" customWidth="1"/>
    <col min="7" max="7" width="35" style="1" customWidth="1"/>
    <col min="8" max="8" width="16.5" style="1" customWidth="1"/>
    <col min="9" max="9" width="16" style="1" customWidth="1"/>
    <col min="10" max="10" width="8.33203125" style="1" customWidth="1"/>
    <col min="11" max="11" width="11.33203125" style="1" customWidth="1"/>
    <col min="12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101.25" customHeight="1" x14ac:dyDescent="0.2">
      <c r="B1" s="107"/>
      <c r="C1" s="107"/>
      <c r="D1" s="107"/>
      <c r="E1" s="107"/>
      <c r="F1" s="107"/>
      <c r="G1" s="106" t="s">
        <v>117</v>
      </c>
      <c r="H1" s="108"/>
      <c r="I1" s="108"/>
      <c r="J1" s="108"/>
      <c r="K1" s="108"/>
    </row>
    <row r="2" spans="1:12" ht="114" customHeight="1" x14ac:dyDescent="0.2">
      <c r="B2" s="107"/>
      <c r="C2" s="107"/>
      <c r="D2" s="107"/>
      <c r="E2" s="107"/>
      <c r="F2" s="107"/>
      <c r="G2" s="106" t="s">
        <v>116</v>
      </c>
      <c r="H2" s="106"/>
      <c r="I2" s="106"/>
      <c r="J2" s="106"/>
      <c r="K2" s="106"/>
    </row>
    <row r="3" spans="1:12" ht="37.5" customHeight="1" x14ac:dyDescent="0.2">
      <c r="A3" s="105" t="s">
        <v>115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2" ht="99" customHeight="1" x14ac:dyDescent="0.2">
      <c r="A4" s="18" t="s">
        <v>114</v>
      </c>
      <c r="B4" s="101" t="s">
        <v>113</v>
      </c>
      <c r="C4" s="101"/>
      <c r="D4" s="101"/>
      <c r="E4" s="101"/>
      <c r="F4" s="101"/>
      <c r="G4" s="102" t="s">
        <v>112</v>
      </c>
      <c r="H4" s="102"/>
      <c r="I4" s="102"/>
      <c r="J4" s="102"/>
      <c r="K4" s="102"/>
    </row>
    <row r="5" spans="1:12" ht="101.45" customHeight="1" x14ac:dyDescent="0.2">
      <c r="A5" s="74" t="s">
        <v>111</v>
      </c>
      <c r="B5" s="101" t="s">
        <v>110</v>
      </c>
      <c r="C5" s="101"/>
      <c r="D5" s="101"/>
      <c r="E5" s="101"/>
      <c r="F5" s="101"/>
      <c r="G5" s="101" t="s">
        <v>109</v>
      </c>
      <c r="H5" s="101"/>
      <c r="I5" s="101"/>
      <c r="J5" s="101"/>
      <c r="K5" s="101"/>
    </row>
    <row r="6" spans="1:12" ht="117" customHeight="1" x14ac:dyDescent="0.2">
      <c r="A6" s="74" t="s">
        <v>108</v>
      </c>
      <c r="B6" s="102" t="s">
        <v>107</v>
      </c>
      <c r="C6" s="101"/>
      <c r="D6" s="17" t="s">
        <v>106</v>
      </c>
      <c r="E6" s="103" t="s">
        <v>105</v>
      </c>
      <c r="F6" s="101"/>
      <c r="G6" s="102" t="s">
        <v>104</v>
      </c>
      <c r="H6" s="101"/>
      <c r="I6" s="101"/>
      <c r="J6" s="101"/>
      <c r="K6" s="101"/>
    </row>
    <row r="7" spans="1:12" ht="36" customHeight="1" x14ac:dyDescent="0.2">
      <c r="A7" s="67" t="s">
        <v>103</v>
      </c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2" ht="32.25" customHeight="1" x14ac:dyDescent="0.2">
      <c r="A8" s="67" t="s">
        <v>102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29.45" customHeight="1" x14ac:dyDescent="0.2">
      <c r="A9" s="95" t="s">
        <v>101</v>
      </c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2" ht="26.45" customHeight="1" x14ac:dyDescent="0.2">
      <c r="A10" s="95" t="s">
        <v>100</v>
      </c>
      <c r="B10" s="95"/>
      <c r="C10" s="95"/>
      <c r="D10" s="95"/>
      <c r="E10" s="95"/>
      <c r="F10" s="95"/>
      <c r="G10" s="95"/>
      <c r="H10" s="95"/>
      <c r="I10" s="95"/>
      <c r="J10" s="100"/>
      <c r="K10" s="100"/>
    </row>
    <row r="11" spans="1:12" ht="24.6" customHeight="1" x14ac:dyDescent="0.2">
      <c r="A11" s="95" t="s">
        <v>99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2" ht="23.25" customHeight="1" x14ac:dyDescent="0.2">
      <c r="A12" s="95" t="s">
        <v>98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2" ht="23.25" customHeight="1" x14ac:dyDescent="0.2">
      <c r="A13" s="95" t="s">
        <v>97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12" ht="23.25" customHeight="1" x14ac:dyDescent="0.2">
      <c r="A14" s="95" t="s">
        <v>96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</row>
    <row r="15" spans="1:12" ht="32.450000000000003" customHeight="1" x14ac:dyDescent="0.2">
      <c r="A15" s="95" t="s">
        <v>95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</row>
    <row r="16" spans="1:12" ht="32.450000000000003" customHeight="1" x14ac:dyDescent="0.2">
      <c r="A16" s="95" t="s">
        <v>94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</row>
    <row r="17" spans="1:11" ht="23.25" customHeight="1" x14ac:dyDescent="0.2">
      <c r="A17" s="95" t="s">
        <v>93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</row>
    <row r="18" spans="1:11" ht="23.25" customHeight="1" x14ac:dyDescent="0.2">
      <c r="A18" s="95" t="s">
        <v>92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</row>
    <row r="19" spans="1:11" ht="23.25" customHeight="1" x14ac:dyDescent="0.2">
      <c r="A19" s="95" t="s">
        <v>91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</row>
    <row r="20" spans="1:11" ht="23.25" customHeight="1" x14ac:dyDescent="0.2">
      <c r="A20" s="95" t="s">
        <v>90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1" ht="34.5" customHeight="1" x14ac:dyDescent="0.2">
      <c r="A21" s="95" t="s">
        <v>89</v>
      </c>
      <c r="B21" s="95"/>
      <c r="C21" s="95"/>
      <c r="D21" s="95"/>
      <c r="E21" s="95"/>
      <c r="F21" s="95"/>
      <c r="G21" s="95"/>
      <c r="H21" s="95"/>
      <c r="I21" s="95"/>
      <c r="J21" s="95"/>
      <c r="K21" s="98"/>
    </row>
    <row r="22" spans="1:11" ht="23.25" customHeight="1" x14ac:dyDescent="0.2">
      <c r="A22" s="95" t="s">
        <v>88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</row>
    <row r="23" spans="1:11" ht="23.25" customHeight="1" x14ac:dyDescent="0.2">
      <c r="A23" s="97" t="s">
        <v>87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</row>
    <row r="24" spans="1:11" ht="23.25" customHeight="1" x14ac:dyDescent="0.2">
      <c r="A24" s="97" t="s">
        <v>86</v>
      </c>
      <c r="B24" s="97"/>
      <c r="C24" s="97"/>
      <c r="D24" s="97"/>
      <c r="E24" s="97"/>
      <c r="F24" s="97"/>
      <c r="G24" s="97"/>
      <c r="H24" s="96"/>
      <c r="I24" s="96"/>
      <c r="J24" s="96"/>
      <c r="K24" s="96"/>
    </row>
    <row r="25" spans="1:11" ht="23.25" customHeight="1" x14ac:dyDescent="0.2">
      <c r="A25" s="95" t="s">
        <v>85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</row>
    <row r="26" spans="1:11" ht="23.25" customHeight="1" x14ac:dyDescent="0.2">
      <c r="A26" s="95" t="s">
        <v>84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 ht="13.9" customHeight="1" x14ac:dyDescent="0.2">
      <c r="A27" s="67" t="s">
        <v>83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ht="7.9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ht="31.5" customHeight="1" x14ac:dyDescent="0.2">
      <c r="A29" s="89" t="s">
        <v>58</v>
      </c>
      <c r="B29" s="65" t="s">
        <v>82</v>
      </c>
      <c r="C29" s="65"/>
      <c r="D29" s="65"/>
      <c r="E29" s="65"/>
      <c r="F29" s="65"/>
      <c r="G29" s="65"/>
      <c r="H29" s="65"/>
      <c r="I29" s="19"/>
      <c r="J29" s="19"/>
      <c r="K29" s="19"/>
    </row>
    <row r="30" spans="1:11" ht="55.5" customHeight="1" x14ac:dyDescent="0.2">
      <c r="A30" s="94">
        <v>1</v>
      </c>
      <c r="B30" s="93" t="s">
        <v>81</v>
      </c>
      <c r="C30" s="93"/>
      <c r="D30" s="93"/>
      <c r="E30" s="93"/>
      <c r="F30" s="93"/>
      <c r="G30" s="93"/>
      <c r="H30" s="93"/>
      <c r="I30" s="19"/>
      <c r="J30" s="19"/>
      <c r="K30" s="19"/>
    </row>
    <row r="31" spans="1:11" ht="33" customHeight="1" x14ac:dyDescent="0.2">
      <c r="A31" s="92">
        <v>2</v>
      </c>
      <c r="B31" s="23" t="s">
        <v>80</v>
      </c>
      <c r="C31" s="23"/>
      <c r="D31" s="23"/>
      <c r="E31" s="23"/>
      <c r="F31" s="23"/>
      <c r="G31" s="23"/>
      <c r="H31" s="23"/>
      <c r="I31" s="19"/>
      <c r="J31" s="19"/>
      <c r="K31" s="19"/>
    </row>
    <row r="32" spans="1:11" ht="39" customHeight="1" x14ac:dyDescent="0.2">
      <c r="A32" s="92">
        <v>3</v>
      </c>
      <c r="B32" s="72" t="s">
        <v>79</v>
      </c>
      <c r="C32" s="86"/>
      <c r="D32" s="86"/>
      <c r="E32" s="86"/>
      <c r="F32" s="86"/>
      <c r="G32" s="86"/>
      <c r="H32" s="81"/>
      <c r="I32" s="19"/>
      <c r="J32" s="19"/>
      <c r="K32" s="19"/>
    </row>
    <row r="33" spans="1:11" ht="21" customHeight="1" x14ac:dyDescent="0.2">
      <c r="A33" s="92">
        <v>4</v>
      </c>
      <c r="B33" s="23" t="s">
        <v>78</v>
      </c>
      <c r="C33" s="23"/>
      <c r="D33" s="23"/>
      <c r="E33" s="23"/>
      <c r="F33" s="23"/>
      <c r="G33" s="23"/>
      <c r="H33" s="23"/>
      <c r="I33" s="19"/>
      <c r="J33" s="19"/>
      <c r="K33" s="19"/>
    </row>
    <row r="34" spans="1:11" ht="13.5" customHeight="1" x14ac:dyDescent="0.2">
      <c r="A34" s="91"/>
      <c r="B34" s="18"/>
      <c r="C34" s="18"/>
      <c r="D34" s="18"/>
      <c r="E34" s="18"/>
      <c r="F34" s="18"/>
      <c r="G34" s="18"/>
      <c r="H34" s="18"/>
      <c r="I34" s="19"/>
      <c r="J34" s="19"/>
      <c r="K34" s="19"/>
    </row>
    <row r="35" spans="1:11" ht="19.5" customHeight="1" x14ac:dyDescent="0.2">
      <c r="A35" s="67" t="s">
        <v>77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</row>
    <row r="36" spans="1:11" ht="10.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ht="26.25" customHeight="1" x14ac:dyDescent="0.2">
      <c r="A37" s="67" t="s">
        <v>76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11" ht="10.5" customHeight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ht="27" customHeight="1" x14ac:dyDescent="0.2">
      <c r="A39" s="89" t="s">
        <v>58</v>
      </c>
      <c r="B39" s="65" t="s">
        <v>75</v>
      </c>
      <c r="C39" s="65"/>
      <c r="D39" s="65"/>
      <c r="E39" s="65"/>
      <c r="F39" s="65"/>
      <c r="G39" s="65"/>
      <c r="H39" s="65"/>
      <c r="I39" s="19"/>
      <c r="J39" s="19"/>
      <c r="K39" s="19"/>
    </row>
    <row r="40" spans="1:11" ht="50.25" customHeight="1" x14ac:dyDescent="0.2">
      <c r="A40" s="88">
        <v>1</v>
      </c>
      <c r="B40" s="72" t="s">
        <v>74</v>
      </c>
      <c r="C40" s="86"/>
      <c r="D40" s="86"/>
      <c r="E40" s="86"/>
      <c r="F40" s="86"/>
      <c r="G40" s="86"/>
      <c r="H40" s="81"/>
      <c r="I40" s="19"/>
      <c r="J40" s="19"/>
      <c r="K40" s="19"/>
    </row>
    <row r="41" spans="1:11" ht="35.25" customHeight="1" x14ac:dyDescent="0.2">
      <c r="A41" s="87">
        <v>2</v>
      </c>
      <c r="B41" s="72" t="s">
        <v>73</v>
      </c>
      <c r="C41" s="86"/>
      <c r="D41" s="86"/>
      <c r="E41" s="86"/>
      <c r="F41" s="86"/>
      <c r="G41" s="86"/>
      <c r="H41" s="81"/>
      <c r="I41" s="19"/>
      <c r="J41" s="19"/>
      <c r="K41" s="19"/>
    </row>
    <row r="42" spans="1:11" ht="15.7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 ht="15.75" x14ac:dyDescent="0.2">
      <c r="A43" s="67" t="s">
        <v>72</v>
      </c>
      <c r="B43" s="67"/>
      <c r="C43" s="67"/>
      <c r="D43" s="67"/>
      <c r="E43" s="67"/>
      <c r="F43" s="67"/>
      <c r="G43" s="67"/>
      <c r="H43" s="67"/>
      <c r="I43" s="19"/>
      <c r="J43" s="19"/>
      <c r="K43" s="19"/>
    </row>
    <row r="44" spans="1:11" s="64" customFormat="1" ht="16.5" customHeight="1" x14ac:dyDescent="0.2">
      <c r="A44" s="75" t="s">
        <v>63</v>
      </c>
      <c r="B44" s="75"/>
      <c r="C44" s="75"/>
      <c r="D44" s="75"/>
      <c r="E44" s="75"/>
      <c r="F44" s="75"/>
      <c r="G44" s="75"/>
      <c r="H44" s="75"/>
      <c r="I44" s="75"/>
      <c r="J44" s="74"/>
      <c r="K44" s="74"/>
    </row>
    <row r="45" spans="1:11" ht="15.75" x14ac:dyDescent="0.2">
      <c r="A45" s="66" t="s">
        <v>58</v>
      </c>
      <c r="B45" s="65" t="s">
        <v>71</v>
      </c>
      <c r="C45" s="65"/>
      <c r="D45" s="65" t="s">
        <v>54</v>
      </c>
      <c r="E45" s="65"/>
      <c r="F45" s="65" t="s">
        <v>53</v>
      </c>
      <c r="G45" s="65"/>
      <c r="H45" s="65" t="s">
        <v>52</v>
      </c>
      <c r="I45" s="65"/>
      <c r="J45" s="85"/>
      <c r="K45" s="84"/>
    </row>
    <row r="46" spans="1:11" ht="24" customHeight="1" x14ac:dyDescent="0.2">
      <c r="A46" s="63">
        <v>1</v>
      </c>
      <c r="B46" s="62">
        <v>2</v>
      </c>
      <c r="C46" s="62"/>
      <c r="D46" s="62">
        <v>3</v>
      </c>
      <c r="E46" s="62"/>
      <c r="F46" s="62">
        <v>4</v>
      </c>
      <c r="G46" s="62"/>
      <c r="H46" s="62">
        <v>6</v>
      </c>
      <c r="I46" s="62"/>
      <c r="J46" s="83"/>
      <c r="K46" s="19"/>
    </row>
    <row r="47" spans="1:11" ht="27" customHeight="1" x14ac:dyDescent="0.2">
      <c r="A47" s="61">
        <v>1</v>
      </c>
      <c r="B47" s="23" t="s">
        <v>70</v>
      </c>
      <c r="C47" s="23"/>
      <c r="D47" s="82">
        <f>95058578.99+5249049+680005+(5030340+1339000+49000+3200000-19200+138400-4000)-500000</f>
        <v>110221172.98999999</v>
      </c>
      <c r="E47" s="82"/>
      <c r="F47" s="77">
        <f>19238220+920000+406174+(530000+79500-20000+10000-12000+605000+216880+275000+20000+13600-5500+237000+21500)</f>
        <v>22535374</v>
      </c>
      <c r="G47" s="77"/>
      <c r="H47" s="77">
        <f>D47+F47</f>
        <v>132756546.98999999</v>
      </c>
      <c r="I47" s="77"/>
      <c r="J47" s="80"/>
      <c r="K47" s="19"/>
    </row>
    <row r="48" spans="1:11" ht="27" customHeight="1" x14ac:dyDescent="0.2">
      <c r="A48" s="61">
        <v>2</v>
      </c>
      <c r="B48" s="23" t="s">
        <v>69</v>
      </c>
      <c r="C48" s="23"/>
      <c r="D48" s="82">
        <f>3237900-500000</f>
        <v>2737900</v>
      </c>
      <c r="E48" s="82"/>
      <c r="F48" s="77">
        <f>1330200+23300</f>
        <v>1353500</v>
      </c>
      <c r="G48" s="77"/>
      <c r="H48" s="77">
        <f>D48+F48</f>
        <v>4091400</v>
      </c>
      <c r="I48" s="77"/>
      <c r="J48" s="80"/>
      <c r="K48" s="19"/>
    </row>
    <row r="49" spans="1:16" ht="24" customHeight="1" x14ac:dyDescent="0.2">
      <c r="A49" s="61">
        <v>3</v>
      </c>
      <c r="B49" s="23" t="s">
        <v>68</v>
      </c>
      <c r="C49" s="23"/>
      <c r="D49" s="79"/>
      <c r="E49" s="79"/>
      <c r="F49" s="77">
        <f>1185637+300000+(20000)</f>
        <v>1505637</v>
      </c>
      <c r="G49" s="77"/>
      <c r="H49" s="77">
        <f>D49+F49</f>
        <v>1505637</v>
      </c>
      <c r="I49" s="77"/>
      <c r="J49" s="80"/>
      <c r="K49" s="19"/>
    </row>
    <row r="50" spans="1:16" ht="36" customHeight="1" x14ac:dyDescent="0.2">
      <c r="A50" s="61">
        <v>4</v>
      </c>
      <c r="B50" s="72" t="s">
        <v>67</v>
      </c>
      <c r="C50" s="81"/>
      <c r="D50" s="79"/>
      <c r="E50" s="79"/>
      <c r="F50" s="77">
        <f>152311+60000</f>
        <v>212311</v>
      </c>
      <c r="G50" s="77"/>
      <c r="H50" s="77">
        <f>D50+F50</f>
        <v>212311</v>
      </c>
      <c r="I50" s="77"/>
      <c r="J50" s="80"/>
      <c r="K50" s="19"/>
    </row>
    <row r="51" spans="1:16" ht="30" customHeight="1" x14ac:dyDescent="0.2">
      <c r="A51" s="61">
        <v>5</v>
      </c>
      <c r="B51" s="78" t="s">
        <v>66</v>
      </c>
      <c r="C51" s="78"/>
      <c r="D51" s="79"/>
      <c r="E51" s="79"/>
      <c r="F51" s="77">
        <v>550269</v>
      </c>
      <c r="G51" s="77"/>
      <c r="H51" s="77">
        <f>D51+F51</f>
        <v>550269</v>
      </c>
      <c r="I51" s="77"/>
      <c r="J51" s="19"/>
      <c r="K51" s="19"/>
    </row>
    <row r="52" spans="1:16" ht="15.75" x14ac:dyDescent="0.2">
      <c r="A52" s="61">
        <v>6</v>
      </c>
      <c r="B52" s="78" t="s">
        <v>65</v>
      </c>
      <c r="C52" s="78"/>
      <c r="D52" s="79"/>
      <c r="E52" s="79"/>
      <c r="F52" s="77"/>
      <c r="G52" s="77"/>
      <c r="H52" s="77">
        <f>D52+F52</f>
        <v>0</v>
      </c>
      <c r="I52" s="77"/>
      <c r="J52" s="19"/>
      <c r="K52" s="19"/>
    </row>
    <row r="53" spans="1:16" ht="15.75" x14ac:dyDescent="0.2">
      <c r="A53" s="78" t="s">
        <v>60</v>
      </c>
      <c r="B53" s="78"/>
      <c r="C53" s="78"/>
      <c r="D53" s="77">
        <f>D47+D48+D49+D50+D51+D52</f>
        <v>112959072.98999999</v>
      </c>
      <c r="E53" s="77"/>
      <c r="F53" s="77">
        <f>F47+F48+F49+F50+F51+F52</f>
        <v>26157091</v>
      </c>
      <c r="G53" s="77"/>
      <c r="H53" s="77">
        <f>H47+H48+H49+H50+H51+H52</f>
        <v>139116163.99000001</v>
      </c>
      <c r="I53" s="77"/>
      <c r="J53" s="19"/>
      <c r="K53" s="19"/>
      <c r="N53" s="73"/>
      <c r="O53" s="73"/>
      <c r="P53" s="73"/>
    </row>
    <row r="54" spans="1:16" ht="15.75" customHeight="1" x14ac:dyDescent="0.2">
      <c r="A54" s="19"/>
      <c r="B54" s="18"/>
      <c r="C54" s="19"/>
      <c r="D54" s="76"/>
      <c r="E54" s="76"/>
      <c r="F54" s="76"/>
      <c r="G54" s="76"/>
      <c r="H54" s="76"/>
      <c r="I54" s="76"/>
      <c r="J54" s="19"/>
      <c r="K54" s="19"/>
      <c r="N54" s="73"/>
      <c r="O54" s="73"/>
      <c r="P54" s="73"/>
    </row>
    <row r="55" spans="1:16" ht="16.5" customHeight="1" x14ac:dyDescent="0.2">
      <c r="A55" s="67" t="s">
        <v>64</v>
      </c>
      <c r="B55" s="67"/>
      <c r="C55" s="67"/>
      <c r="D55" s="67"/>
      <c r="E55" s="67"/>
      <c r="F55" s="67"/>
      <c r="G55" s="67"/>
      <c r="H55" s="67"/>
      <c r="I55" s="19"/>
      <c r="J55" s="19"/>
      <c r="K55" s="19"/>
      <c r="N55" s="73"/>
      <c r="O55" s="73"/>
      <c r="P55" s="73"/>
    </row>
    <row r="56" spans="1:16" ht="16.5" customHeight="1" x14ac:dyDescent="0.2">
      <c r="A56" s="75" t="s">
        <v>63</v>
      </c>
      <c r="B56" s="75"/>
      <c r="C56" s="75"/>
      <c r="D56" s="75"/>
      <c r="E56" s="75"/>
      <c r="F56" s="75"/>
      <c r="G56" s="75"/>
      <c r="H56" s="75"/>
      <c r="I56" s="75"/>
      <c r="J56" s="74"/>
      <c r="K56" s="74"/>
      <c r="N56" s="73"/>
      <c r="O56" s="73"/>
      <c r="P56" s="73"/>
    </row>
    <row r="57" spans="1:16" ht="16.5" customHeight="1" x14ac:dyDescent="0.2">
      <c r="A57" s="65" t="s">
        <v>62</v>
      </c>
      <c r="B57" s="65"/>
      <c r="C57" s="65"/>
      <c r="D57" s="65" t="s">
        <v>54</v>
      </c>
      <c r="E57" s="65"/>
      <c r="F57" s="65" t="s">
        <v>53</v>
      </c>
      <c r="G57" s="65"/>
      <c r="H57" s="65" t="s">
        <v>52</v>
      </c>
      <c r="I57" s="65"/>
      <c r="J57" s="19"/>
      <c r="K57" s="19"/>
    </row>
    <row r="58" spans="1:16" ht="23.25" customHeight="1" x14ac:dyDescent="0.2">
      <c r="A58" s="62">
        <v>1</v>
      </c>
      <c r="B58" s="62"/>
      <c r="C58" s="62"/>
      <c r="D58" s="62">
        <v>2</v>
      </c>
      <c r="E58" s="62"/>
      <c r="F58" s="62">
        <v>3</v>
      </c>
      <c r="G58" s="62"/>
      <c r="H58" s="62">
        <v>4</v>
      </c>
      <c r="I58" s="62"/>
      <c r="J58" s="19"/>
      <c r="K58" s="19"/>
    </row>
    <row r="59" spans="1:16" ht="36.75" customHeight="1" x14ac:dyDescent="0.2">
      <c r="A59" s="23" t="s">
        <v>61</v>
      </c>
      <c r="B59" s="23"/>
      <c r="C59" s="72"/>
      <c r="D59" s="71">
        <f>98296478.99+5249049+680005+8733540</f>
        <v>112959072.98999999</v>
      </c>
      <c r="E59" s="71"/>
      <c r="F59" s="71">
        <f>22456637+920000+300000+406174+20000+2054280</f>
        <v>26157091</v>
      </c>
      <c r="G59" s="71"/>
      <c r="H59" s="71">
        <f>F59+D59</f>
        <v>139116163.99000001</v>
      </c>
      <c r="I59" s="71"/>
      <c r="J59" s="19"/>
      <c r="K59" s="19"/>
    </row>
    <row r="60" spans="1:16" ht="15.75" x14ac:dyDescent="0.2">
      <c r="A60" s="70" t="s">
        <v>60</v>
      </c>
      <c r="B60" s="69"/>
      <c r="C60" s="69"/>
      <c r="D60" s="68">
        <f>D59</f>
        <v>112959072.98999999</v>
      </c>
      <c r="E60" s="68"/>
      <c r="F60" s="68">
        <f>F59</f>
        <v>26157091</v>
      </c>
      <c r="G60" s="68"/>
      <c r="H60" s="68">
        <f>H59</f>
        <v>139116163.99000001</v>
      </c>
      <c r="I60" s="68"/>
      <c r="J60" s="19"/>
      <c r="K60" s="19"/>
    </row>
    <row r="61" spans="1:16" ht="1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16" ht="25.5" customHeight="1" x14ac:dyDescent="0.2">
      <c r="A62" s="67" t="s">
        <v>59</v>
      </c>
      <c r="B62" s="67"/>
      <c r="C62" s="67"/>
      <c r="D62" s="67"/>
      <c r="E62" s="67"/>
      <c r="F62" s="67"/>
      <c r="G62" s="67"/>
      <c r="H62" s="67"/>
      <c r="I62" s="19"/>
      <c r="J62" s="19"/>
      <c r="K62" s="19"/>
    </row>
    <row r="63" spans="1:16" s="64" customFormat="1" ht="27.75" customHeight="1" x14ac:dyDescent="0.2">
      <c r="A63" s="66" t="s">
        <v>58</v>
      </c>
      <c r="B63" s="66" t="s">
        <v>57</v>
      </c>
      <c r="C63" s="66" t="s">
        <v>56</v>
      </c>
      <c r="D63" s="65" t="s">
        <v>55</v>
      </c>
      <c r="E63" s="65"/>
      <c r="F63" s="65" t="s">
        <v>54</v>
      </c>
      <c r="G63" s="65"/>
      <c r="H63" s="65" t="s">
        <v>53</v>
      </c>
      <c r="I63" s="65"/>
      <c r="J63" s="65" t="s">
        <v>52</v>
      </c>
      <c r="K63" s="65"/>
    </row>
    <row r="64" spans="1:16" ht="21.95" customHeight="1" x14ac:dyDescent="0.2">
      <c r="A64" s="63">
        <v>1</v>
      </c>
      <c r="B64" s="63">
        <v>2</v>
      </c>
      <c r="C64" s="63">
        <v>3</v>
      </c>
      <c r="D64" s="62">
        <v>4</v>
      </c>
      <c r="E64" s="62"/>
      <c r="F64" s="62">
        <v>5</v>
      </c>
      <c r="G64" s="62"/>
      <c r="H64" s="62">
        <v>6</v>
      </c>
      <c r="I64" s="62"/>
      <c r="J64" s="62">
        <v>7</v>
      </c>
      <c r="K64" s="33"/>
    </row>
    <row r="65" spans="1:11" ht="24.6" customHeight="1" x14ac:dyDescent="0.2">
      <c r="A65" s="61">
        <v>1</v>
      </c>
      <c r="B65" s="36" t="s">
        <v>51</v>
      </c>
      <c r="C65" s="25"/>
      <c r="D65" s="33"/>
      <c r="E65" s="33"/>
      <c r="F65" s="33"/>
      <c r="G65" s="33"/>
      <c r="H65" s="33"/>
      <c r="I65" s="33"/>
      <c r="J65" s="33"/>
      <c r="K65" s="33"/>
    </row>
    <row r="66" spans="1:11" ht="28.5" customHeight="1" x14ac:dyDescent="0.2">
      <c r="A66" s="34"/>
      <c r="B66" s="24" t="s">
        <v>50</v>
      </c>
      <c r="C66" s="24" t="s">
        <v>29</v>
      </c>
      <c r="D66" s="23" t="s">
        <v>39</v>
      </c>
      <c r="E66" s="23"/>
      <c r="F66" s="32">
        <v>6</v>
      </c>
      <c r="G66" s="32"/>
      <c r="H66" s="33"/>
      <c r="I66" s="33"/>
      <c r="J66" s="32">
        <f>F66+H66</f>
        <v>6</v>
      </c>
      <c r="K66" s="32"/>
    </row>
    <row r="67" spans="1:11" ht="37.9" customHeight="1" x14ac:dyDescent="0.2">
      <c r="A67" s="34"/>
      <c r="B67" s="24" t="s">
        <v>49</v>
      </c>
      <c r="C67" s="24" t="s">
        <v>29</v>
      </c>
      <c r="D67" s="23" t="s">
        <v>47</v>
      </c>
      <c r="E67" s="23"/>
      <c r="F67" s="29">
        <v>303.55</v>
      </c>
      <c r="G67" s="29"/>
      <c r="H67" s="29">
        <v>36.72</v>
      </c>
      <c r="I67" s="29"/>
      <c r="J67" s="29">
        <f>F67+H67</f>
        <v>340.27</v>
      </c>
      <c r="K67" s="29"/>
    </row>
    <row r="68" spans="1:11" ht="35.85" customHeight="1" x14ac:dyDescent="0.2">
      <c r="A68" s="34"/>
      <c r="B68" s="24" t="s">
        <v>48</v>
      </c>
      <c r="C68" s="24" t="s">
        <v>29</v>
      </c>
      <c r="D68" s="23" t="s">
        <v>47</v>
      </c>
      <c r="E68" s="23"/>
      <c r="F68" s="29">
        <v>534.54999999999995</v>
      </c>
      <c r="G68" s="29"/>
      <c r="H68" s="29">
        <v>54.72</v>
      </c>
      <c r="I68" s="29"/>
      <c r="J68" s="29">
        <f>F68+H68</f>
        <v>589.27</v>
      </c>
      <c r="K68" s="29"/>
    </row>
    <row r="69" spans="1:11" ht="171.75" customHeight="1" x14ac:dyDescent="0.2">
      <c r="A69" s="34"/>
      <c r="B69" s="24" t="s">
        <v>46</v>
      </c>
      <c r="C69" s="24" t="s">
        <v>22</v>
      </c>
      <c r="D69" s="22" t="s">
        <v>28</v>
      </c>
      <c r="E69" s="21"/>
      <c r="F69" s="41"/>
      <c r="G69" s="40"/>
      <c r="H69" s="41">
        <v>1170637</v>
      </c>
      <c r="I69" s="40"/>
      <c r="J69" s="41">
        <f>SUM(F69:I69)</f>
        <v>1170637</v>
      </c>
      <c r="K69" s="40"/>
    </row>
    <row r="70" spans="1:11" ht="217.5" customHeight="1" x14ac:dyDescent="0.2">
      <c r="A70" s="34"/>
      <c r="B70" s="24" t="s">
        <v>45</v>
      </c>
      <c r="C70" s="24" t="s">
        <v>22</v>
      </c>
      <c r="D70" s="22" t="s">
        <v>44</v>
      </c>
      <c r="E70" s="21"/>
      <c r="F70" s="41"/>
      <c r="G70" s="40"/>
      <c r="H70" s="41">
        <f>15000+300000+20000</f>
        <v>335000</v>
      </c>
      <c r="I70" s="40"/>
      <c r="J70" s="41">
        <f>SUM(F70:I70)</f>
        <v>335000</v>
      </c>
      <c r="K70" s="40"/>
    </row>
    <row r="71" spans="1:11" ht="84" customHeight="1" x14ac:dyDescent="0.2">
      <c r="A71" s="34"/>
      <c r="B71" s="24" t="s">
        <v>43</v>
      </c>
      <c r="C71" s="24" t="s">
        <v>22</v>
      </c>
      <c r="D71" s="22" t="s">
        <v>28</v>
      </c>
      <c r="E71" s="21"/>
      <c r="F71" s="41"/>
      <c r="G71" s="40"/>
      <c r="H71" s="41">
        <v>550269</v>
      </c>
      <c r="I71" s="40"/>
      <c r="J71" s="41">
        <f>SUM(F71:I71)</f>
        <v>550269</v>
      </c>
      <c r="K71" s="40"/>
    </row>
    <row r="72" spans="1:11" ht="77.25" customHeight="1" x14ac:dyDescent="0.2">
      <c r="A72" s="34"/>
      <c r="B72" s="24" t="s">
        <v>42</v>
      </c>
      <c r="C72" s="24" t="s">
        <v>22</v>
      </c>
      <c r="D72" s="22" t="s">
        <v>28</v>
      </c>
      <c r="E72" s="21"/>
      <c r="F72" s="41">
        <v>160945</v>
      </c>
      <c r="G72" s="40"/>
      <c r="H72" s="41"/>
      <c r="I72" s="40"/>
      <c r="J72" s="41">
        <f>SUM(F72:I72)</f>
        <v>160945</v>
      </c>
      <c r="K72" s="40"/>
    </row>
    <row r="73" spans="1:11" ht="30" customHeight="1" x14ac:dyDescent="0.2">
      <c r="A73" s="34">
        <v>2</v>
      </c>
      <c r="B73" s="36" t="s">
        <v>41</v>
      </c>
      <c r="C73" s="24"/>
      <c r="D73" s="23"/>
      <c r="E73" s="23"/>
      <c r="F73" s="32"/>
      <c r="G73" s="32"/>
      <c r="H73" s="33"/>
      <c r="I73" s="33"/>
      <c r="J73" s="60"/>
      <c r="K73" s="59"/>
    </row>
    <row r="74" spans="1:11" ht="60.75" customHeight="1" x14ac:dyDescent="0.2">
      <c r="A74" s="34"/>
      <c r="B74" s="24" t="s">
        <v>40</v>
      </c>
      <c r="C74" s="24" t="s">
        <v>20</v>
      </c>
      <c r="D74" s="23" t="s">
        <v>39</v>
      </c>
      <c r="E74" s="23"/>
      <c r="F74" s="57">
        <v>2498</v>
      </c>
      <c r="G74" s="57"/>
      <c r="H74" s="58"/>
      <c r="I74" s="58"/>
      <c r="J74" s="52">
        <f>F74+H74</f>
        <v>2498</v>
      </c>
      <c r="K74" s="51"/>
    </row>
    <row r="75" spans="1:11" ht="60.75" customHeight="1" x14ac:dyDescent="0.2">
      <c r="A75" s="34"/>
      <c r="B75" s="24" t="s">
        <v>38</v>
      </c>
      <c r="C75" s="24" t="s">
        <v>20</v>
      </c>
      <c r="D75" s="23" t="s">
        <v>33</v>
      </c>
      <c r="E75" s="23"/>
      <c r="F75" s="57">
        <v>1047</v>
      </c>
      <c r="G75" s="57"/>
      <c r="H75" s="58"/>
      <c r="I75" s="58"/>
      <c r="J75" s="52">
        <f>F75+H75</f>
        <v>1047</v>
      </c>
      <c r="K75" s="51"/>
    </row>
    <row r="76" spans="1:11" ht="57.75" customHeight="1" x14ac:dyDescent="0.2">
      <c r="A76" s="34"/>
      <c r="B76" s="24" t="s">
        <v>37</v>
      </c>
      <c r="C76" s="24" t="s">
        <v>20</v>
      </c>
      <c r="D76" s="23" t="s">
        <v>33</v>
      </c>
      <c r="E76" s="23"/>
      <c r="F76" s="58"/>
      <c r="G76" s="58"/>
      <c r="H76" s="57">
        <v>376</v>
      </c>
      <c r="I76" s="57"/>
      <c r="J76" s="52">
        <f>F76+H76</f>
        <v>376</v>
      </c>
      <c r="K76" s="51"/>
    </row>
    <row r="77" spans="1:11" ht="30.75" customHeight="1" x14ac:dyDescent="0.2">
      <c r="A77" s="34"/>
      <c r="B77" s="24" t="s">
        <v>36</v>
      </c>
      <c r="C77" s="24" t="s">
        <v>20</v>
      </c>
      <c r="D77" s="23" t="s">
        <v>33</v>
      </c>
      <c r="E77" s="23"/>
      <c r="F77" s="58">
        <v>2125</v>
      </c>
      <c r="G77" s="58"/>
      <c r="H77" s="57">
        <v>376</v>
      </c>
      <c r="I77" s="57"/>
      <c r="J77" s="52">
        <f>F77+H77</f>
        <v>2501</v>
      </c>
      <c r="K77" s="51"/>
    </row>
    <row r="78" spans="1:11" ht="60.75" customHeight="1" x14ac:dyDescent="0.2">
      <c r="A78" s="34"/>
      <c r="B78" s="24" t="s">
        <v>35</v>
      </c>
      <c r="C78" s="24" t="s">
        <v>20</v>
      </c>
      <c r="D78" s="23" t="s">
        <v>33</v>
      </c>
      <c r="E78" s="23"/>
      <c r="F78" s="56">
        <v>54</v>
      </c>
      <c r="G78" s="55"/>
      <c r="H78" s="54"/>
      <c r="I78" s="53"/>
      <c r="J78" s="52">
        <f>F78+H78</f>
        <v>54</v>
      </c>
      <c r="K78" s="51"/>
    </row>
    <row r="79" spans="1:11" ht="96.75" customHeight="1" x14ac:dyDescent="0.2">
      <c r="A79" s="34"/>
      <c r="B79" s="24" t="s">
        <v>34</v>
      </c>
      <c r="C79" s="24" t="s">
        <v>20</v>
      </c>
      <c r="D79" s="23" t="s">
        <v>33</v>
      </c>
      <c r="E79" s="23"/>
      <c r="F79" s="56">
        <v>43</v>
      </c>
      <c r="G79" s="55"/>
      <c r="H79" s="54"/>
      <c r="I79" s="53"/>
      <c r="J79" s="52">
        <f>F79+H79</f>
        <v>43</v>
      </c>
      <c r="K79" s="51"/>
    </row>
    <row r="80" spans="1:11" ht="54" customHeight="1" x14ac:dyDescent="0.2">
      <c r="A80" s="34"/>
      <c r="B80" s="24" t="s">
        <v>32</v>
      </c>
      <c r="C80" s="24" t="s">
        <v>29</v>
      </c>
      <c r="D80" s="22" t="s">
        <v>28</v>
      </c>
      <c r="E80" s="21"/>
      <c r="F80" s="50"/>
      <c r="G80" s="49"/>
      <c r="H80" s="48">
        <v>2</v>
      </c>
      <c r="I80" s="47"/>
      <c r="J80" s="48">
        <f>F80+H80</f>
        <v>2</v>
      </c>
      <c r="K80" s="47"/>
    </row>
    <row r="81" spans="1:11" ht="39" customHeight="1" x14ac:dyDescent="0.2">
      <c r="A81" s="34"/>
      <c r="B81" s="24" t="s">
        <v>31</v>
      </c>
      <c r="C81" s="24" t="s">
        <v>29</v>
      </c>
      <c r="D81" s="22" t="s">
        <v>28</v>
      </c>
      <c r="E81" s="21"/>
      <c r="F81" s="50"/>
      <c r="G81" s="49"/>
      <c r="H81" s="48">
        <v>1</v>
      </c>
      <c r="I81" s="47"/>
      <c r="J81" s="48">
        <f>F81+H81</f>
        <v>1</v>
      </c>
      <c r="K81" s="47"/>
    </row>
    <row r="82" spans="1:11" ht="49.5" customHeight="1" x14ac:dyDescent="0.2">
      <c r="A82" s="34"/>
      <c r="B82" s="24" t="s">
        <v>30</v>
      </c>
      <c r="C82" s="24" t="s">
        <v>29</v>
      </c>
      <c r="D82" s="22" t="s">
        <v>28</v>
      </c>
      <c r="E82" s="21"/>
      <c r="F82" s="50">
        <v>1</v>
      </c>
      <c r="G82" s="49"/>
      <c r="H82" s="48"/>
      <c r="I82" s="47"/>
      <c r="J82" s="48">
        <f>F82+H82</f>
        <v>1</v>
      </c>
      <c r="K82" s="47"/>
    </row>
    <row r="83" spans="1:11" ht="37.5" customHeight="1" x14ac:dyDescent="0.2">
      <c r="A83" s="34">
        <v>3</v>
      </c>
      <c r="B83" s="36" t="s">
        <v>27</v>
      </c>
      <c r="C83" s="24"/>
      <c r="D83" s="23"/>
      <c r="E83" s="46"/>
      <c r="F83" s="45"/>
      <c r="G83" s="45"/>
      <c r="H83" s="32"/>
      <c r="I83" s="32"/>
      <c r="J83" s="32"/>
      <c r="K83" s="32"/>
    </row>
    <row r="84" spans="1:11" s="35" customFormat="1" ht="47.25" customHeight="1" x14ac:dyDescent="0.2">
      <c r="A84" s="34"/>
      <c r="B84" s="24" t="s">
        <v>26</v>
      </c>
      <c r="C84" s="24" t="s">
        <v>22</v>
      </c>
      <c r="D84" s="23" t="s">
        <v>10</v>
      </c>
      <c r="E84" s="23"/>
      <c r="F84" s="44">
        <f>D60/F74</f>
        <v>45219.805040032021</v>
      </c>
      <c r="G84" s="44"/>
      <c r="H84" s="38">
        <f>F60/F74</f>
        <v>10471.213370696558</v>
      </c>
      <c r="I84" s="38"/>
      <c r="J84" s="44">
        <f>F84+H84</f>
        <v>55691.018410728575</v>
      </c>
      <c r="K84" s="44"/>
    </row>
    <row r="85" spans="1:11" s="35" customFormat="1" ht="21" customHeight="1" x14ac:dyDescent="0.2">
      <c r="A85" s="34"/>
      <c r="B85" s="24" t="s">
        <v>25</v>
      </c>
      <c r="C85" s="24" t="s">
        <v>22</v>
      </c>
      <c r="D85" s="23" t="s">
        <v>10</v>
      </c>
      <c r="E85" s="23"/>
      <c r="F85" s="33">
        <v>490</v>
      </c>
      <c r="G85" s="33"/>
      <c r="H85" s="37"/>
      <c r="I85" s="37"/>
      <c r="J85" s="32">
        <f>F85+H85</f>
        <v>490</v>
      </c>
      <c r="K85" s="32"/>
    </row>
    <row r="86" spans="1:11" s="35" customFormat="1" ht="122.25" customHeight="1" x14ac:dyDescent="0.2">
      <c r="A86" s="34"/>
      <c r="B86" s="24" t="s">
        <v>24</v>
      </c>
      <c r="C86" s="24" t="s">
        <v>22</v>
      </c>
      <c r="D86" s="23" t="s">
        <v>10</v>
      </c>
      <c r="E86" s="23"/>
      <c r="F86" s="43">
        <v>3592.5</v>
      </c>
      <c r="G86" s="42"/>
      <c r="H86" s="41"/>
      <c r="I86" s="40"/>
      <c r="J86" s="41">
        <f>F86+H86</f>
        <v>3592.5</v>
      </c>
      <c r="K86" s="40"/>
    </row>
    <row r="87" spans="1:11" s="35" customFormat="1" ht="147" customHeight="1" x14ac:dyDescent="0.2">
      <c r="A87" s="34"/>
      <c r="B87" s="39" t="s">
        <v>23</v>
      </c>
      <c r="C87" s="24" t="s">
        <v>22</v>
      </c>
      <c r="D87" s="23" t="s">
        <v>10</v>
      </c>
      <c r="E87" s="23"/>
      <c r="F87" s="38">
        <v>3405</v>
      </c>
      <c r="G87" s="38"/>
      <c r="H87" s="38"/>
      <c r="I87" s="38"/>
      <c r="J87" s="38">
        <v>3405</v>
      </c>
      <c r="K87" s="38"/>
    </row>
    <row r="88" spans="1:11" s="35" customFormat="1" ht="35.450000000000003" customHeight="1" x14ac:dyDescent="0.2">
      <c r="A88" s="34"/>
      <c r="B88" s="24" t="s">
        <v>21</v>
      </c>
      <c r="C88" s="24" t="s">
        <v>20</v>
      </c>
      <c r="D88" s="23" t="s">
        <v>10</v>
      </c>
      <c r="E88" s="23"/>
      <c r="F88" s="33">
        <v>8</v>
      </c>
      <c r="G88" s="33"/>
      <c r="H88" s="37"/>
      <c r="I88" s="37"/>
      <c r="J88" s="32">
        <f>F88+H88</f>
        <v>8</v>
      </c>
      <c r="K88" s="32"/>
    </row>
    <row r="89" spans="1:11" s="35" customFormat="1" ht="26.45" customHeight="1" x14ac:dyDescent="0.2">
      <c r="A89" s="34">
        <v>4</v>
      </c>
      <c r="B89" s="36" t="s">
        <v>19</v>
      </c>
      <c r="C89" s="24"/>
      <c r="D89" s="23"/>
      <c r="E89" s="23"/>
      <c r="F89" s="32"/>
      <c r="G89" s="32"/>
      <c r="H89" s="33"/>
      <c r="I89" s="33"/>
      <c r="J89" s="32">
        <f>F89+H89</f>
        <v>0</v>
      </c>
      <c r="K89" s="32"/>
    </row>
    <row r="90" spans="1:11" ht="41.25" customHeight="1" x14ac:dyDescent="0.2">
      <c r="A90" s="34"/>
      <c r="B90" s="24" t="s">
        <v>18</v>
      </c>
      <c r="C90" s="24" t="s">
        <v>11</v>
      </c>
      <c r="D90" s="23" t="s">
        <v>16</v>
      </c>
      <c r="E90" s="23"/>
      <c r="F90" s="32">
        <v>100</v>
      </c>
      <c r="G90" s="32"/>
      <c r="H90" s="33"/>
      <c r="I90" s="33"/>
      <c r="J90" s="32">
        <f>F90+H90</f>
        <v>100</v>
      </c>
      <c r="K90" s="32"/>
    </row>
    <row r="91" spans="1:11" ht="43.5" customHeight="1" x14ac:dyDescent="0.2">
      <c r="A91" s="34"/>
      <c r="B91" s="24" t="s">
        <v>17</v>
      </c>
      <c r="C91" s="24" t="s">
        <v>11</v>
      </c>
      <c r="D91" s="23" t="s">
        <v>16</v>
      </c>
      <c r="E91" s="23"/>
      <c r="F91" s="32">
        <v>85</v>
      </c>
      <c r="G91" s="32"/>
      <c r="H91" s="33">
        <v>100</v>
      </c>
      <c r="I91" s="33"/>
      <c r="J91" s="32">
        <v>87</v>
      </c>
      <c r="K91" s="32"/>
    </row>
    <row r="92" spans="1:11" ht="31.5" x14ac:dyDescent="0.2">
      <c r="A92" s="34"/>
      <c r="B92" s="24" t="s">
        <v>15</v>
      </c>
      <c r="C92" s="24" t="s">
        <v>11</v>
      </c>
      <c r="D92" s="23" t="s">
        <v>10</v>
      </c>
      <c r="E92" s="23"/>
      <c r="F92" s="33">
        <v>91</v>
      </c>
      <c r="G92" s="33"/>
      <c r="H92" s="32">
        <v>91</v>
      </c>
      <c r="I92" s="32"/>
      <c r="J92" s="31">
        <v>91</v>
      </c>
      <c r="K92" s="31"/>
    </row>
    <row r="93" spans="1:11" ht="31.5" x14ac:dyDescent="0.2">
      <c r="A93" s="25"/>
      <c r="B93" s="24" t="s">
        <v>14</v>
      </c>
      <c r="C93" s="24" t="s">
        <v>11</v>
      </c>
      <c r="D93" s="23" t="s">
        <v>10</v>
      </c>
      <c r="E93" s="23"/>
      <c r="F93" s="29"/>
      <c r="G93" s="29"/>
      <c r="H93" s="30">
        <v>133.69999999999999</v>
      </c>
      <c r="I93" s="30"/>
      <c r="J93" s="29">
        <f>H93</f>
        <v>133.69999999999999</v>
      </c>
      <c r="K93" s="29"/>
    </row>
    <row r="94" spans="1:11" ht="31.5" x14ac:dyDescent="0.2">
      <c r="A94" s="25"/>
      <c r="B94" s="24" t="s">
        <v>13</v>
      </c>
      <c r="C94" s="24" t="s">
        <v>11</v>
      </c>
      <c r="D94" s="23" t="s">
        <v>10</v>
      </c>
      <c r="E94" s="23"/>
      <c r="F94" s="28">
        <v>99.1</v>
      </c>
      <c r="G94" s="27"/>
      <c r="H94" s="26">
        <v>83.1</v>
      </c>
      <c r="I94" s="26"/>
      <c r="J94" s="26">
        <v>96.1</v>
      </c>
      <c r="K94" s="26"/>
    </row>
    <row r="95" spans="1:11" ht="15.75" x14ac:dyDescent="0.2">
      <c r="A95" s="25"/>
      <c r="B95" s="24" t="s">
        <v>12</v>
      </c>
      <c r="C95" s="24" t="s">
        <v>11</v>
      </c>
      <c r="D95" s="23" t="s">
        <v>10</v>
      </c>
      <c r="E95" s="23"/>
      <c r="F95" s="22"/>
      <c r="G95" s="21"/>
      <c r="H95" s="20">
        <v>93.3</v>
      </c>
      <c r="I95" s="20"/>
      <c r="J95" s="20">
        <v>93.3</v>
      </c>
      <c r="K95" s="20"/>
    </row>
    <row r="96" spans="1:11" ht="15.75" x14ac:dyDescent="0.2">
      <c r="A96" s="19"/>
      <c r="B96" s="18"/>
      <c r="C96" s="18"/>
      <c r="D96" s="18"/>
      <c r="E96" s="18"/>
      <c r="F96" s="17"/>
      <c r="G96" s="17"/>
      <c r="H96" s="16"/>
      <c r="I96" s="16"/>
      <c r="J96" s="16"/>
      <c r="K96" s="16"/>
    </row>
    <row r="97" spans="1:11" ht="15.75" customHeight="1" x14ac:dyDescent="0.25">
      <c r="A97" s="14" t="s">
        <v>9</v>
      </c>
      <c r="B97" s="14"/>
      <c r="C97" s="9"/>
      <c r="D97" s="9"/>
      <c r="E97" s="12"/>
      <c r="F97" s="9"/>
      <c r="G97" s="9"/>
      <c r="H97" s="15" t="s">
        <v>8</v>
      </c>
      <c r="I97" s="15"/>
      <c r="J97" s="15"/>
      <c r="K97" s="15"/>
    </row>
    <row r="98" spans="1:11" ht="15.75" customHeight="1" x14ac:dyDescent="0.25">
      <c r="A98" s="14" t="s">
        <v>7</v>
      </c>
      <c r="B98" s="14"/>
      <c r="C98" s="9"/>
      <c r="D98" s="9"/>
      <c r="E98" s="8" t="s">
        <v>3</v>
      </c>
      <c r="F98" s="7"/>
      <c r="G98" s="7"/>
      <c r="H98" s="6" t="s">
        <v>2</v>
      </c>
      <c r="I98" s="6"/>
      <c r="J98" s="6"/>
      <c r="K98" s="6"/>
    </row>
    <row r="99" spans="1:11" ht="15.75" customHeight="1" x14ac:dyDescent="0.25">
      <c r="A99" s="14" t="s">
        <v>6</v>
      </c>
      <c r="B99" s="14"/>
      <c r="C99" s="9"/>
      <c r="D99" s="9"/>
      <c r="E99" s="9"/>
      <c r="F99" s="9"/>
      <c r="G99" s="9"/>
      <c r="H99" s="13"/>
      <c r="I99" s="13"/>
      <c r="J99" s="13"/>
      <c r="K99" s="13"/>
    </row>
    <row r="100" spans="1:11" ht="15.75" customHeight="1" x14ac:dyDescent="0.25">
      <c r="A100" s="10"/>
      <c r="B100" s="9"/>
      <c r="C100" s="9"/>
      <c r="D100" s="9"/>
      <c r="E100" s="12"/>
      <c r="F100" s="9"/>
      <c r="G100" s="9"/>
      <c r="H100" s="11" t="s">
        <v>5</v>
      </c>
      <c r="I100" s="11"/>
      <c r="J100" s="11"/>
      <c r="K100" s="11"/>
    </row>
    <row r="101" spans="1:11" ht="15.75" customHeight="1" x14ac:dyDescent="0.2">
      <c r="A101" s="10" t="s">
        <v>4</v>
      </c>
      <c r="B101" s="9"/>
      <c r="C101" s="10"/>
      <c r="D101" s="9"/>
      <c r="E101" s="8" t="s">
        <v>3</v>
      </c>
      <c r="F101" s="8"/>
      <c r="G101" s="7"/>
      <c r="H101" s="6" t="s">
        <v>2</v>
      </c>
      <c r="I101" s="6"/>
      <c r="J101" s="6"/>
      <c r="K101" s="6"/>
    </row>
    <row r="102" spans="1:11" ht="15.75" x14ac:dyDescent="0.2">
      <c r="A102" s="4"/>
      <c r="B102" s="5" t="s">
        <v>1</v>
      </c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">
      <c r="A103" s="4"/>
      <c r="B103" s="4" t="s">
        <v>0</v>
      </c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">
      <c r="A104" s="3"/>
      <c r="B104" s="3"/>
    </row>
    <row r="106" spans="1:11" x14ac:dyDescent="0.2">
      <c r="A106" s="2"/>
      <c r="B106" s="2"/>
    </row>
  </sheetData>
  <mergeCells count="240">
    <mergeCell ref="D95:E95"/>
    <mergeCell ref="F95:G95"/>
    <mergeCell ref="H95:I95"/>
    <mergeCell ref="J95:K95"/>
    <mergeCell ref="A97:B97"/>
    <mergeCell ref="H97:K97"/>
    <mergeCell ref="A104:B104"/>
    <mergeCell ref="A106:B106"/>
    <mergeCell ref="A98:B98"/>
    <mergeCell ref="H98:K98"/>
    <mergeCell ref="A99:B99"/>
    <mergeCell ref="H99:K99"/>
    <mergeCell ref="H100:K100"/>
    <mergeCell ref="H101:K101"/>
    <mergeCell ref="D91:E91"/>
    <mergeCell ref="F91:G91"/>
    <mergeCell ref="H91:I91"/>
    <mergeCell ref="J91:K91"/>
    <mergeCell ref="D92:E92"/>
    <mergeCell ref="F92:G92"/>
    <mergeCell ref="H92:I92"/>
    <mergeCell ref="J92:K92"/>
    <mergeCell ref="D93:E93"/>
    <mergeCell ref="F93:G93"/>
    <mergeCell ref="H93:I93"/>
    <mergeCell ref="J93:K93"/>
    <mergeCell ref="D94:E94"/>
    <mergeCell ref="F94:G94"/>
    <mergeCell ref="H94:I94"/>
    <mergeCell ref="J94:K94"/>
    <mergeCell ref="D87:E87"/>
    <mergeCell ref="F87:G87"/>
    <mergeCell ref="H87:I87"/>
    <mergeCell ref="J87:K87"/>
    <mergeCell ref="D88:E88"/>
    <mergeCell ref="F88:G88"/>
    <mergeCell ref="H88:I88"/>
    <mergeCell ref="J88:K88"/>
    <mergeCell ref="D89:E89"/>
    <mergeCell ref="F89:G89"/>
    <mergeCell ref="H89:I89"/>
    <mergeCell ref="J89:K89"/>
    <mergeCell ref="D90:E90"/>
    <mergeCell ref="F90:G90"/>
    <mergeCell ref="H90:I90"/>
    <mergeCell ref="J90:K90"/>
    <mergeCell ref="D83:E83"/>
    <mergeCell ref="F83:G83"/>
    <mergeCell ref="H83:I83"/>
    <mergeCell ref="J83:K83"/>
    <mergeCell ref="D84:E84"/>
    <mergeCell ref="F84:G84"/>
    <mergeCell ref="H84:I84"/>
    <mergeCell ref="J84:K84"/>
    <mergeCell ref="D85:E85"/>
    <mergeCell ref="F85:G85"/>
    <mergeCell ref="H85:I85"/>
    <mergeCell ref="J85:K85"/>
    <mergeCell ref="D86:E86"/>
    <mergeCell ref="F86:G86"/>
    <mergeCell ref="H86:I86"/>
    <mergeCell ref="J86:K86"/>
    <mergeCell ref="D79:E79"/>
    <mergeCell ref="F79:G79"/>
    <mergeCell ref="H79:I79"/>
    <mergeCell ref="J79:K79"/>
    <mergeCell ref="D80:E80"/>
    <mergeCell ref="F80:G80"/>
    <mergeCell ref="H80:I80"/>
    <mergeCell ref="J80:K80"/>
    <mergeCell ref="D81:E81"/>
    <mergeCell ref="F81:G81"/>
    <mergeCell ref="H81:I81"/>
    <mergeCell ref="J81:K81"/>
    <mergeCell ref="D82:E82"/>
    <mergeCell ref="F82:G82"/>
    <mergeCell ref="H82:I82"/>
    <mergeCell ref="J82:K82"/>
    <mergeCell ref="D75:E75"/>
    <mergeCell ref="F75:G75"/>
    <mergeCell ref="H75:I75"/>
    <mergeCell ref="J75:K75"/>
    <mergeCell ref="D76:E76"/>
    <mergeCell ref="F76:G76"/>
    <mergeCell ref="H76:I76"/>
    <mergeCell ref="J76:K76"/>
    <mergeCell ref="D77:E77"/>
    <mergeCell ref="F77:G77"/>
    <mergeCell ref="H77:I77"/>
    <mergeCell ref="J77:K77"/>
    <mergeCell ref="D78:E78"/>
    <mergeCell ref="F78:G78"/>
    <mergeCell ref="H78:I78"/>
    <mergeCell ref="J78:K78"/>
    <mergeCell ref="D71:E71"/>
    <mergeCell ref="F71:G71"/>
    <mergeCell ref="H71:I71"/>
    <mergeCell ref="J71:K71"/>
    <mergeCell ref="D72:E72"/>
    <mergeCell ref="F72:G72"/>
    <mergeCell ref="H72:I72"/>
    <mergeCell ref="J72:K72"/>
    <mergeCell ref="D73:E73"/>
    <mergeCell ref="F73:G73"/>
    <mergeCell ref="H73:I73"/>
    <mergeCell ref="J73:K73"/>
    <mergeCell ref="D74:E74"/>
    <mergeCell ref="F74:G74"/>
    <mergeCell ref="H74:I74"/>
    <mergeCell ref="J74:K74"/>
    <mergeCell ref="D67:E67"/>
    <mergeCell ref="F67:G67"/>
    <mergeCell ref="H67:I67"/>
    <mergeCell ref="J67:K67"/>
    <mergeCell ref="D68:E68"/>
    <mergeCell ref="F68:G68"/>
    <mergeCell ref="H68:I68"/>
    <mergeCell ref="J68:K68"/>
    <mergeCell ref="D69:E69"/>
    <mergeCell ref="F69:G69"/>
    <mergeCell ref="H69:I69"/>
    <mergeCell ref="J69:K69"/>
    <mergeCell ref="D70:E70"/>
    <mergeCell ref="F70:G70"/>
    <mergeCell ref="H70:I70"/>
    <mergeCell ref="J70:K70"/>
    <mergeCell ref="A62:H62"/>
    <mergeCell ref="D63:E63"/>
    <mergeCell ref="F63:G63"/>
    <mergeCell ref="H63:I63"/>
    <mergeCell ref="J63:K63"/>
    <mergeCell ref="D64:E64"/>
    <mergeCell ref="F64:G64"/>
    <mergeCell ref="H64:I64"/>
    <mergeCell ref="J64:K64"/>
    <mergeCell ref="D65:E65"/>
    <mergeCell ref="F65:G65"/>
    <mergeCell ref="H65:I65"/>
    <mergeCell ref="J65:K65"/>
    <mergeCell ref="D66:E66"/>
    <mergeCell ref="F66:G66"/>
    <mergeCell ref="H66:I66"/>
    <mergeCell ref="J66:K66"/>
    <mergeCell ref="A57:C57"/>
    <mergeCell ref="D57:E57"/>
    <mergeCell ref="F57:G57"/>
    <mergeCell ref="H57:I57"/>
    <mergeCell ref="A58:C58"/>
    <mergeCell ref="D58:E58"/>
    <mergeCell ref="F58:G58"/>
    <mergeCell ref="H58:I58"/>
    <mergeCell ref="A59:C59"/>
    <mergeCell ref="D59:E59"/>
    <mergeCell ref="F59:G59"/>
    <mergeCell ref="H59:I59"/>
    <mergeCell ref="A60:C60"/>
    <mergeCell ref="D60:E60"/>
    <mergeCell ref="F60:G60"/>
    <mergeCell ref="H60:I60"/>
    <mergeCell ref="B51:C51"/>
    <mergeCell ref="D51:E51"/>
    <mergeCell ref="F51:G51"/>
    <mergeCell ref="H51:I51"/>
    <mergeCell ref="B52:C52"/>
    <mergeCell ref="D52:E52"/>
    <mergeCell ref="F52:G52"/>
    <mergeCell ref="H52:I52"/>
    <mergeCell ref="A53:C53"/>
    <mergeCell ref="D53:E53"/>
    <mergeCell ref="F53:G53"/>
    <mergeCell ref="H53:I53"/>
    <mergeCell ref="A55:H55"/>
    <mergeCell ref="A56:I56"/>
    <mergeCell ref="B47:C47"/>
    <mergeCell ref="D47:E47"/>
    <mergeCell ref="F47:G47"/>
    <mergeCell ref="H47:I47"/>
    <mergeCell ref="B48:C48"/>
    <mergeCell ref="D48:E48"/>
    <mergeCell ref="F48:G48"/>
    <mergeCell ref="H48:I48"/>
    <mergeCell ref="B49:C49"/>
    <mergeCell ref="D49:E49"/>
    <mergeCell ref="F49:G49"/>
    <mergeCell ref="H49:I49"/>
    <mergeCell ref="B50:C50"/>
    <mergeCell ref="D50:E50"/>
    <mergeCell ref="F50:G50"/>
    <mergeCell ref="H50:I50"/>
    <mergeCell ref="A37:K37"/>
    <mergeCell ref="B39:H39"/>
    <mergeCell ref="B40:H40"/>
    <mergeCell ref="B41:H41"/>
    <mergeCell ref="A43:H43"/>
    <mergeCell ref="A44:I44"/>
    <mergeCell ref="B45:C45"/>
    <mergeCell ref="D45:E45"/>
    <mergeCell ref="F45:G45"/>
    <mergeCell ref="H45:I45"/>
    <mergeCell ref="B46:C46"/>
    <mergeCell ref="D46:E46"/>
    <mergeCell ref="F46:G46"/>
    <mergeCell ref="H46:I46"/>
    <mergeCell ref="A22:K22"/>
    <mergeCell ref="A23:K23"/>
    <mergeCell ref="A24:G24"/>
    <mergeCell ref="A25:K25"/>
    <mergeCell ref="A26:K26"/>
    <mergeCell ref="A27:K27"/>
    <mergeCell ref="B29:H29"/>
    <mergeCell ref="B30:H30"/>
    <mergeCell ref="B31:H31"/>
    <mergeCell ref="B32:H32"/>
    <mergeCell ref="B33:H33"/>
    <mergeCell ref="A35:K35"/>
    <mergeCell ref="A10:I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J21"/>
    <mergeCell ref="G1:K1"/>
    <mergeCell ref="G2:K2"/>
    <mergeCell ref="A3:K3"/>
    <mergeCell ref="B4:F4"/>
    <mergeCell ref="G4:K4"/>
    <mergeCell ref="B5:F5"/>
    <mergeCell ref="G5:K5"/>
    <mergeCell ref="B6:C6"/>
    <mergeCell ref="E6:F6"/>
    <mergeCell ref="G6:K6"/>
    <mergeCell ref="A7:K7"/>
    <mergeCell ref="A8:L8"/>
    <mergeCell ref="A9:K9"/>
  </mergeCells>
  <pageMargins left="0.23622047244094491" right="0.23622047244094491" top="0.74803149606299213" bottom="0.74803149606299213" header="0.31496062992125984" footer="0.31496062992125984"/>
  <pageSetup paperSize="9" scale="54" fitToHeight="5" orientation="landscape" r:id="rId1"/>
  <rowBreaks count="1" manualBreakCount="1">
    <brk id="1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1091</vt:lpstr>
      <vt:lpstr>'1091'!Область_друку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2021-12-13T14:05:30Z</dcterms:created>
  <dcterms:modified xsi:type="dcterms:W3CDTF">2021-12-13T14:05:41Z</dcterms:modified>
</cp:coreProperties>
</file>