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5\березень\1303\Звіти по паспортах спорт\"/>
    </mc:Choice>
  </mc:AlternateContent>
  <bookViews>
    <workbookView xWindow="0" yWindow="0" windowWidth="28800" windowHeight="11970"/>
  </bookViews>
  <sheets>
    <sheet name="1115031" sheetId="1" r:id="rId1"/>
  </sheets>
  <definedNames>
    <definedName name="_xlnm.Print_Area" localSheetId="0">'1115031'!$A$1:$BQ$148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4" i="1" l="1"/>
  <c r="AZ44" i="1"/>
  <c r="BD44" i="1"/>
  <c r="BI44" i="1"/>
  <c r="BN44" i="1"/>
  <c r="AK45" i="1"/>
  <c r="AI82" i="1" s="1"/>
  <c r="AZ45" i="1"/>
  <c r="BD45" i="1"/>
  <c r="BI45" i="1"/>
  <c r="BN45" i="1"/>
  <c r="AK46" i="1"/>
  <c r="AZ46" i="1"/>
  <c r="BD46" i="1"/>
  <c r="BI46" i="1"/>
  <c r="BN46" i="1"/>
  <c r="AK47" i="1"/>
  <c r="AZ47" i="1"/>
  <c r="BD47" i="1"/>
  <c r="BN47" i="1" s="1"/>
  <c r="BI47" i="1"/>
  <c r="AA48" i="1"/>
  <c r="BD48" i="1" s="1"/>
  <c r="BN48" i="1" s="1"/>
  <c r="AF48" i="1"/>
  <c r="AK48" i="1"/>
  <c r="AZ48" i="1"/>
  <c r="BI48" i="1"/>
  <c r="S67" i="1"/>
  <c r="X67" i="1"/>
  <c r="AC67" i="1"/>
  <c r="AI67" i="1"/>
  <c r="AS67" i="1" s="1"/>
  <c r="BI67" i="1" s="1"/>
  <c r="AN67" i="1"/>
  <c r="BD67" i="1" s="1"/>
  <c r="AC68" i="1"/>
  <c r="AN68" i="1"/>
  <c r="AS80" i="1" s="1"/>
  <c r="S69" i="1"/>
  <c r="X69" i="1"/>
  <c r="AC69" i="1"/>
  <c r="AI69" i="1"/>
  <c r="AI68" i="1" s="1"/>
  <c r="AN69" i="1"/>
  <c r="BD69" i="1" s="1"/>
  <c r="BC79" i="1"/>
  <c r="BH79" i="1"/>
  <c r="Y80" i="1"/>
  <c r="AI80" i="1" s="1"/>
  <c r="AD80" i="1"/>
  <c r="AI81" i="1"/>
  <c r="AN81" i="1"/>
  <c r="BC81" i="1" s="1"/>
  <c r="BM81" i="1" s="1"/>
  <c r="AX81" i="1"/>
  <c r="BH81" i="1"/>
  <c r="Y82" i="1"/>
  <c r="AD82" i="1"/>
  <c r="AS82" i="1"/>
  <c r="BH82" i="1" s="1"/>
  <c r="AI83" i="1"/>
  <c r="AX83" i="1"/>
  <c r="BM83" i="1" s="1"/>
  <c r="BC83" i="1"/>
  <c r="BH83" i="1"/>
  <c r="AI84" i="1"/>
  <c r="AN84" i="1"/>
  <c r="AX84" i="1"/>
  <c r="BM84" i="1" s="1"/>
  <c r="BC84" i="1"/>
  <c r="BH84" i="1"/>
  <c r="AI85" i="1"/>
  <c r="AN85" i="1"/>
  <c r="AX85" i="1" s="1"/>
  <c r="BC85" i="1"/>
  <c r="BH85" i="1"/>
  <c r="BM85" i="1"/>
  <c r="AI86" i="1"/>
  <c r="AN86" i="1"/>
  <c r="AX86" i="1" s="1"/>
  <c r="AS86" i="1"/>
  <c r="BH86" i="1" s="1"/>
  <c r="AI87" i="1"/>
  <c r="BM87" i="1" s="1"/>
  <c r="AX87" i="1"/>
  <c r="BH87" i="1"/>
  <c r="AI88" i="1"/>
  <c r="AX88" i="1"/>
  <c r="BH88" i="1"/>
  <c r="BM88" i="1"/>
  <c r="AI90" i="1"/>
  <c r="AN90" i="1"/>
  <c r="AX90" i="1"/>
  <c r="BC90" i="1"/>
  <c r="BM90" i="1" s="1"/>
  <c r="BH90" i="1"/>
  <c r="AI91" i="1"/>
  <c r="AN91" i="1"/>
  <c r="BC91" i="1" s="1"/>
  <c r="BM91" i="1" s="1"/>
  <c r="AX91" i="1"/>
  <c r="BH91" i="1"/>
  <c r="BC92" i="1"/>
  <c r="BH92" i="1"/>
  <c r="BM92" i="1"/>
  <c r="AI93" i="1"/>
  <c r="AN93" i="1"/>
  <c r="BC93" i="1" s="1"/>
  <c r="BM93" i="1" s="1"/>
  <c r="AS93" i="1"/>
  <c r="BH93" i="1"/>
  <c r="AI94" i="1"/>
  <c r="AN94" i="1"/>
  <c r="AX94" i="1"/>
  <c r="BH94" i="1"/>
  <c r="AI95" i="1"/>
  <c r="AX95" i="1"/>
  <c r="BH95" i="1"/>
  <c r="AX96" i="1"/>
  <c r="BC96" i="1"/>
  <c r="BH96" i="1"/>
  <c r="AI99" i="1"/>
  <c r="AN99" i="1"/>
  <c r="BC99" i="1" s="1"/>
  <c r="BM99" i="1" s="1"/>
  <c r="AX99" i="1"/>
  <c r="AI100" i="1"/>
  <c r="AN100" i="1"/>
  <c r="AX100" i="1" s="1"/>
  <c r="BM100" i="1" s="1"/>
  <c r="BC100" i="1"/>
  <c r="BH100" i="1"/>
  <c r="BC101" i="1"/>
  <c r="BH101" i="1"/>
  <c r="BM101" i="1"/>
  <c r="BC103" i="1"/>
  <c r="BH103" i="1"/>
  <c r="BM103" i="1"/>
  <c r="AI104" i="1"/>
  <c r="AS104" i="1"/>
  <c r="BH104" i="1" s="1"/>
  <c r="BM104" i="1" s="1"/>
  <c r="AX104" i="1"/>
  <c r="BC104" i="1"/>
  <c r="AI106" i="1"/>
  <c r="AN106" i="1"/>
  <c r="AX106" i="1" s="1"/>
  <c r="BC106" i="1"/>
  <c r="BH106" i="1"/>
  <c r="BM106" i="1"/>
  <c r="AI107" i="1"/>
  <c r="AN107" i="1"/>
  <c r="BC107" i="1" s="1"/>
  <c r="BM107" i="1" s="1"/>
  <c r="AX107" i="1"/>
  <c r="BH107" i="1"/>
  <c r="AI108" i="1"/>
  <c r="AS108" i="1"/>
  <c r="BH108" i="1" s="1"/>
  <c r="BM108" i="1" s="1"/>
  <c r="BC108" i="1"/>
  <c r="AX109" i="1"/>
  <c r="BC109" i="1"/>
  <c r="BH109" i="1"/>
  <c r="BM109" i="1"/>
  <c r="BC110" i="1"/>
  <c r="BH110" i="1"/>
  <c r="AX111" i="1"/>
  <c r="BC111" i="1"/>
  <c r="BH111" i="1"/>
  <c r="BM111" i="1"/>
  <c r="AX112" i="1"/>
  <c r="BC112" i="1"/>
  <c r="BH80" i="1" l="1"/>
  <c r="AS98" i="1"/>
  <c r="BH98" i="1" s="1"/>
  <c r="AN80" i="1"/>
  <c r="AS68" i="1"/>
  <c r="AY68" i="1"/>
  <c r="AX102" i="1"/>
  <c r="BM102" i="1" s="1"/>
  <c r="AY69" i="1"/>
  <c r="BI69" i="1" s="1"/>
  <c r="BD68" i="1"/>
  <c r="AY67" i="1"/>
  <c r="AX93" i="1"/>
  <c r="AN82" i="1"/>
  <c r="AS69" i="1"/>
  <c r="AX108" i="1"/>
  <c r="AS102" i="1"/>
  <c r="BH102" i="1" s="1"/>
  <c r="BC86" i="1"/>
  <c r="BM86" i="1" s="1"/>
  <c r="AN102" i="1"/>
  <c r="BC102" i="1" s="1"/>
  <c r="AX82" i="1" l="1"/>
  <c r="BC82" i="1"/>
  <c r="BM82" i="1" s="1"/>
  <c r="BI68" i="1"/>
  <c r="BC80" i="1"/>
  <c r="AX80" i="1"/>
  <c r="AN98" i="1"/>
  <c r="BC98" i="1" s="1"/>
  <c r="BM98" i="1" s="1"/>
  <c r="BM80" i="1" l="1"/>
  <c r="AX98" i="1"/>
</calcChain>
</file>

<file path=xl/sharedStrings.xml><?xml version="1.0" encoding="utf-8"?>
<sst xmlns="http://schemas.openxmlformats.org/spreadsheetml/2006/main" count="317" uniqueCount="182">
  <si>
    <t>(Власне ім’я, ПРІЗВИЩЕ)</t>
  </si>
  <si>
    <t>(підпис)</t>
  </si>
  <si>
    <t>Олена ШКЛЯРЕВСЬКА</t>
  </si>
  <si>
    <t xml:space="preserve"> Завідувач фінансовим сектором</t>
  </si>
  <si>
    <t>Василь ГОЛОВАТЮК</t>
  </si>
  <si>
    <t>Начальник управління молоді та спорту</t>
  </si>
  <si>
    <t>*** Зазначаються пояснення щодо причин розбіжностей між фактичними та затвердженими результативними показниками.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</si>
  <si>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</si>
  <si>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</si>
  <si>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Бюджетна програма 1115031 "Утримання та навчально-тренувальна робота комунальних дитячо-юнацьких спортивних шкіл" виконана за 2024 рік</t>
  </si>
  <si>
    <t>10. Узагальнений висновок про виконання бюджетної програми.</t>
  </si>
  <si>
    <t>У результаті реалізації бюджетної програми головним розпорядником бюджетних коштів забезпечено належне виконання результативних показників, націлених на досягнення мети, а саме: забезпечення підготовки спортсменів резервного спорту та участі спортсменів у відповідних змаганнях, розвитку здібностей вихованців дитячо-юнацьких спортивних шкіл в обраному виді спорту, створення умов для фізичного розвитку, збереження та підтримка в належному технічному стані існуючої мережі комунальних спортивних споруд та спортивних споруд  громадських організацій фізкультурно-спортивної спрямованості, забезпечення їх ефективного використання для проведення спортивних заходів.</t>
  </si>
  <si>
    <t xml:space="preserve"> 9.3. Аналіз стану виконання результативних показників</t>
  </si>
  <si>
    <t>розбіжність між фактичними та затвердженими результативними показниками в сумі 503 грн виникла за рахунок зміни цінової політики на придбання ТМЦ</t>
  </si>
  <si>
    <t>середня вартість одиниці придбаного медичного обладнання та інвентарю для комунальних дитячо-юнацьких спортивних шкіл</t>
  </si>
  <si>
    <t xml:space="preserve">розбіжність між фактичними та затвердженими результативними показниками в сумі 369 грн виникла за рахунок зменшення обсягу витрат на придбання спортивного інвентаря та зміною цінової політики на придбання ТМЦ
</t>
  </si>
  <si>
    <t>середня вартість одиниці придбаного спортивного обладнання та інвентарю для комунальних дитячо-юнацьких спортивних шкіл</t>
  </si>
  <si>
    <t>розбіжність між фактичними та затвердженими результативними показниками в сумі 829 грн в зв"язку із збільшенням обсягів витрат на утримання комунальних дитячо-юнацьких спортивних шкіл та кількості учнів комунальних дитячо-юнацьких спортивних шкіл на 165 од.</t>
  </si>
  <si>
    <t>грн</t>
  </si>
  <si>
    <t>середні витрати на утримання одного учня комунальної дитячо-юнацької спортивної школи</t>
  </si>
  <si>
    <t>ефективності</t>
  </si>
  <si>
    <t xml:space="preserve">розбіжність між фактичними та затвердженими результативними показниками в сумі на суму 559 076,00 грн: при проектуванні капітального ремонту даху нежитлового приміщення площею 840,8 м.кв. по вул. Проскурівській, 66 у м. Хмельницькому та проведення експертизи для підготовки до опалювального сезону та заходи з енергозбереження в розділі утеплення фасаду були враховані стіни, які примикають до будівлі ДЮСШ «Буревісник» та котельні та не потребують утеплення, що по факту зменшило кількість матеріалів та вартість робіт на відповідну площу утеплення стін. Відповідно в актах виконаних робіт ці матеріали та роботи не враховувались, що призвело до економії коштів по виконанню капітального ремонту об’єкту. 
   </t>
  </si>
  <si>
    <t xml:space="preserve">обсяг витрат для завершення робіт на об’єкті: "Капітальний ремонт даху нежитлового приміщення площею 840,8 м.кв. по вул. Проскурівській, 66 у м. Хмельницькому та проведення експертизи для підготовки до опалювального сезону та заходи з енергозбереження" (коригування) </t>
  </si>
  <si>
    <t>розбіжність між фактичними та затвердженими результативними показниками в сумі 5 960,00 грн у зв"язку із зміною цінової політики на виконання робіт</t>
  </si>
  <si>
    <t>обсяг витрат по об'єкту "Реконструкція футбольного поля під штучним покриттям Хмельницької дитячо-юнацької спортивної школи №1 по вул.Спортивній,17 в м. Хмельницькому" (коригування)</t>
  </si>
  <si>
    <t xml:space="preserve">розбіжність між фактичними та затвердженими результативними показниками в сумі 4,81 од. за рахунок звільнення тренерів-викладачів та обслуговуючого персоналу ДЮСШ.
</t>
  </si>
  <si>
    <t>од.</t>
  </si>
  <si>
    <t xml:space="preserve">штатна чисельність працівників комунальних дитячо-юнацьких спортивних шкіл, видатки на утримання яких здійснюються з бюджету  </t>
  </si>
  <si>
    <t xml:space="preserve">розбіжність між фактичними та затвердженими результативними показниками на суму 25 482 грн за рахунок зміни цінової політики на придбання ТМЦ </t>
  </si>
  <si>
    <t>обсяг витрат на придбання спортивного інвентаря</t>
  </si>
  <si>
    <t xml:space="preserve">розбіжність між фактичними та затвердженими результативними показниками на суму 11 563,00 грн за рахунок зміни цінової політики на придбання ТМЦ </t>
  </si>
  <si>
    <t>обсяг витрат на придбання медичного обладнання</t>
  </si>
  <si>
    <t xml:space="preserve">розбіжність між фактичними та затвердженими результативними показниками на суму 11 243,00 грн за рахунок зміни цінової політики на придбання ТМЦ та оплату послуг харчування учасників таборів </t>
  </si>
  <si>
    <t>обсяг витрат на оздоровлення дітей у літніх спортивно-оздоровчих таборахз денним перебуванням</t>
  </si>
  <si>
    <t xml:space="preserve">розбіжність між фактичними та затвердженими результативними показниками на суму 1 015 118,35 грн, в т.ч.:                                                                                                                                                                        -по загальному фонду - 191 656,56 грн: КЕКВ 2111- 934,26 грн (економія за рахунок лікарняних листів); КЕКВ 2120 - 54 016,28 грн (економія за рахунок нарахувань на ФОП осіб з інвалідністю); КЕКВ 2210- 82,49 грн ( економія  за рахунок зміни цінової політики, в т.ч. по Громадському проекту "Нескорені"-50 грн.);  КЕКВ 2220- 1 567,63 грн (економія  за рахунок зміни цінової політики) ;  КЕКВ 2240 - 782,71 грн (економія витрат за рахунок зміни цінової політики на надання послуг); КЕКВ 2250 - 2 235,64 грн економія витрат на відрядження тренерів-викладачів (у зв’язку із  зменшенням кількості виїздів на громадському транспорті); КЕКВ 2271 - 4 745,84 грн; КЕКВ 2272 - 2 263,23 грн (економія виникла за рахунок  економного споживання х/води та стоків);  КЕКВ 2273 - 57 828,07  грн (економія коштів);  КЕКВ 2274 - 59 820,11 грн економія ( зменшення кількості спортивних заходів та проведення навчально-тренувального процесу); КЕКВ 2275 - 2 799,36 грн (економія коштів);  КЕКВ 2282 - 4 180 грн  економія у зв’язку із зміною цінової політики; КЕКВ 2730-400,00 грн; КЕКВ 2800 - 0,94 грн; 
-по спеціальному фонду (бюджет розвитку) - 565 036 грн не освоєні кошти по бюджету розвитку в сумі: реконструкція футбольного поля під штучним покриттям Хмельницької дитячо-юнацької спортивної школи № 1 по вул.Спортивній,17 в м. Хмельницькому на суму -5 960,00 грн у зв’язку із  зміною цінової політики на виконання робіт; завершення робіт на об’єкті: "Капітальний ремонт даху нежитлового приміщення площею 840,8 м.кв. по вул. Проскурівській, 66 у м. Хмельницькому та проведення експертизи для підготовки до опалювального сезону та заходи з енергозбереження" (коригування) на суму - 559 076,00 грн. При проектуванні капітального ремонту даху нежитлового приміщення площею 840,8 м.кв. по вул. Проскурівській, 66 у м. Хмельницькому та проведення експертизи для підготовки до опалювального сезону та заходи з енергозбереження в розділі утеплення фасаду були враховані стіни, які примикають до будівлі ДЮСШ «Буревісник» та котельні та не потребують утеплення, що по факту зменшило кількість матеріалів та вартість робіт на відповідну площу утеплення стін. Відповідно в актах виконаних робіт ці матеріали та роботи не враховувались, що призвело до економії коштів по виконанню капітального ремонту об’єкту. 
   </t>
  </si>
  <si>
    <t>обсяг витрат на утримання комунальних дитячо-юнацьких спортивних шкіл</t>
  </si>
  <si>
    <t>розбіжність між фактичними та затвердженими результативними показниками в сумі 1 од. пояснюється припиненням ХДЮСШ №2 шляхом приєднання до ХДЮСШ №3 згідно рішення позачергової шостої сесії Хмельницької міської ради від 09.06.2021 року №4</t>
  </si>
  <si>
    <t>кількість комунальних дитячо-юнацьких спортивних шкіл</t>
  </si>
  <si>
    <t>s5.9</t>
  </si>
  <si>
    <t>затрат</t>
  </si>
  <si>
    <t>p5.9</t>
  </si>
  <si>
    <t>name_poj</t>
  </si>
  <si>
    <t>od_vim</t>
  </si>
  <si>
    <t>name</t>
  </si>
  <si>
    <t>zp</t>
  </si>
  <si>
    <t>Пояснення щодо причин розбіжностей між фактичними та затвердженими результативними показниками</t>
  </si>
  <si>
    <t>Одиниця виміру</t>
  </si>
  <si>
    <t>Показники</t>
  </si>
  <si>
    <t>№ з/п</t>
  </si>
  <si>
    <t xml:space="preserve">  9.2. Пояснення щодо причин розбіжностей між фактичними та затвердженими результативними показниками***</t>
  </si>
  <si>
    <t xml:space="preserve"> розрахунок</t>
  </si>
  <si>
    <t>відс.</t>
  </si>
  <si>
    <t xml:space="preserve">рівень завершення робіт по об’єкту «Реконструкція футбольного поля під штучним покриттям Хмельницької дитячо-юнацької спортивної школи № 1 по вул. Спортивній, 17 в м. Хмельницькому» </t>
  </si>
  <si>
    <t xml:space="preserve">рівень завершення робіт по об’єкту: "Капітальний ремонт даху нежитлового приміщення площею 840,8 м.кв. по вул. Проскурівській, 66 у м. Хмельницькому та проведення експертизи для підготовки до опалювального сезону та заходи з енергозбереження" (коригування) </t>
  </si>
  <si>
    <t>рівень освоєння коштів щодо реалізації громадського проекту "Нескорені"</t>
  </si>
  <si>
    <t>відсоток захищених статей видатків в структурі загальних обсягів видатків</t>
  </si>
  <si>
    <t>динаміка зростання власних коштів до показника попереднього року</t>
  </si>
  <si>
    <t>динаміка кількості учнів комунальної дитячо-юнацької спортивної школи, які здобули призові місця в регіональних спортивних змаганнях в порівнянні з минулим роком</t>
  </si>
  <si>
    <t>динаміка кількості підготовлених у комунальних ДЮСШ майстрів спорту України/кандидатів у майстри спорту України; спортсменів-розрядників в порівнянні з минулим роком</t>
  </si>
  <si>
    <t/>
  </si>
  <si>
    <t>якості</t>
  </si>
  <si>
    <t>розрахунок</t>
  </si>
  <si>
    <t>середні витрати на 1 м²  виконання робіт по реконструкції футбольного поля</t>
  </si>
  <si>
    <t>середня вартість одиниці придбаного спортивного обладнання та інвентарю для  реалізації громадського проекту  "Нескорені"</t>
  </si>
  <si>
    <t>середньомісячна заробітна плата працівника дитячо-юнацької спортивної школи</t>
  </si>
  <si>
    <t>середні витрати на оздоровлення однієї дитини у літніх спортивно-оздоровчих таборах з денним перебуванням</t>
  </si>
  <si>
    <t xml:space="preserve">          розрахунок</t>
  </si>
  <si>
    <t>розрахунки до кошторису</t>
  </si>
  <si>
    <t>кількість</t>
  </si>
  <si>
    <t>кількість придбаного медичного обладнання для комунальних дитячо-юнацьких спортивних шкіл</t>
  </si>
  <si>
    <t>проєктно-кошторисна документація</t>
  </si>
  <si>
    <t>м кв</t>
  </si>
  <si>
    <t>площа футбольного поля, на якому проводиться роботи з реконструкції</t>
  </si>
  <si>
    <t xml:space="preserve">кількість дітей, яких планується оздоровити у літніх спортивно-оздоровчих таборах з денним перебуванням </t>
  </si>
  <si>
    <t>кількість придбаного спортивного обладнання та інвентарю для комунальних дитячо-юнацьких спортивних шкіл</t>
  </si>
  <si>
    <t>кількість придбаного спортивного обладнання та інвентаря для реалізації громадського проекту  "Нескорені"</t>
  </si>
  <si>
    <t xml:space="preserve">     журнал обліку_x000D_
          змагань</t>
  </si>
  <si>
    <t>кількість учнів, що взяли участь у регіональних спортивних змаганнях</t>
  </si>
  <si>
    <t>кількість учнів комунальних дитячо-юнацьких спортивних шкіл,в т.ч.</t>
  </si>
  <si>
    <t>продукту</t>
  </si>
  <si>
    <t>кошторис</t>
  </si>
  <si>
    <t xml:space="preserve">        кошторис</t>
  </si>
  <si>
    <t>тарифікаційні списки</t>
  </si>
  <si>
    <t>у тому числі тренерів</t>
  </si>
  <si>
    <t>штатний розпис, тарификація</t>
  </si>
  <si>
    <t>обсяг витрат на реалізацію громадського проекту "Нескорені"</t>
  </si>
  <si>
    <t>зведені кошториси</t>
  </si>
  <si>
    <t xml:space="preserve">обсяг витрат на утримання комунальних дитячо-юнацьких спортивних шкіл </t>
  </si>
  <si>
    <t>зведення планів по мережі, штатах</t>
  </si>
  <si>
    <t xml:space="preserve">кількість комунальних дитячо-юнацьких спортивних шкіл </t>
  </si>
  <si>
    <t>s5.7</t>
  </si>
  <si>
    <t>p5.7</t>
  </si>
  <si>
    <t>formula=RC[-10]+RC[-5]</t>
  </si>
  <si>
    <t>formula=RC[-15]-RC[-30]</t>
  </si>
  <si>
    <t>z2</t>
  </si>
  <si>
    <t>pvz2</t>
  </si>
  <si>
    <t>pvz1</t>
  </si>
  <si>
    <t>z1</t>
  </si>
  <si>
    <t>s2</t>
  </si>
  <si>
    <t>pz2</t>
  </si>
  <si>
    <t>dger_inf</t>
  </si>
  <si>
    <t>усього</t>
  </si>
  <si>
    <t>спеціальний фонд</t>
  </si>
  <si>
    <t>загальний фонд</t>
  </si>
  <si>
    <t>Відхилення</t>
  </si>
  <si>
    <t>Фактичні результативні показники, досягнуті за рахунок касових видатків (наданих кредитів з бюджету)</t>
  </si>
  <si>
    <t>Затверджено у паспорті бюджетної програми</t>
  </si>
  <si>
    <t>Джерело інформації</t>
  </si>
  <si>
    <t xml:space="preserve">  9.1. Аналіз показників бюджетної програми</t>
  </si>
  <si>
    <t>9. Результативні показники бюджетної програми та аналіз їх виконання</t>
  </si>
  <si>
    <t>Усього</t>
  </si>
  <si>
    <t>s5.6</t>
  </si>
  <si>
    <t>Комплексна програма реалізації молодіжної політики та розвитку фізичної культури і спорту у Хмельницькій міській територіальній громаді на 2022-2026 роки (зі змінами)</t>
  </si>
  <si>
    <t>p5.6</t>
  </si>
  <si>
    <t xml:space="preserve">Програми бюджетування за участі громадськості (Бюджет участі) Хмельницької міської територіальної громади на 2024-2026 роки </t>
  </si>
  <si>
    <t>Касові видатки (надані кредити з бюджету)</t>
  </si>
  <si>
    <t>Найменування місцевої/регіональної програми</t>
  </si>
  <si>
    <t xml:space="preserve">  гривень</t>
  </si>
  <si>
    <t>8. Видатки (надані кредити з бюджету) на реалізацію місцевих/регіональних програм, які виконуються в межах бюджетної програми</t>
  </si>
  <si>
    <t>p5.8</t>
  </si>
  <si>
    <t>відхилення обсягів касових видатків (наданих кредитів з бюджету) за напрямом «Виготовлення проєктно-кошторисної документації на реконструкцію спортивних об’єктів на території Хмельницької дитячо-юнацької спортивної школи №4 по вул. Паркова, 4 у м. Хмельницький»  від обсягів, затверджених у паспорті бюджетної програми на суму 200 000 грн (в зв'язку з дотриманням  Постанови КМУ від 9 червня  2021 р №590 “Про затвердження Порядку виконання повноважень Державною казначейською службою в особливому режимі в умовах воєнного стану”)</t>
  </si>
  <si>
    <t xml:space="preserve">відхилення обсягів касових видатків (наданих кредитів з бюджету) за напрямом «Капітальний ремонт даху спортивного комплексу по вул. Спортивній, 16 в м. Хмельницький» від обсягів, затверджених у паспорті бюджетної програми на суму 300 000 грн (в зв'язку з дотриманням  Постанови КМУ від 9 червня  2021 р №590 “Про затвердження Порядку виконання повноважень Державною казначейською службою в особливому режимі в умовах воєнного стану”)                                                                            </t>
  </si>
  <si>
    <t xml:space="preserve">відхилення обсягів касових видатків (наданих кредитів з бюджету) за напрямом «Капітальний ремонт баскетбольного майданчику в парку Франка за адресою вул. Проскурівська, 66 в м. Хмельницький» від обсягів, затверджених у паспорті бюджетної програми на суму 500 000 грн (в зв'язку з дотриманням  Постанови КМУ від 9 червня  2021 р №590 “Про затвердження Порядку виконання повноважень Державною казначейською службою в особливому режимі в умовах воєнного стану”)                          </t>
  </si>
  <si>
    <t xml:space="preserve">відхилення обсягів касових видатків (наданих кредитів з бюджету) за напрямом «Продовження реконструкції футбольного поля під штучним покриттям Хмельницької дитячо-юнацької спортивної школи №1 по вул. Спортивній, 17 в м. Хмельницький" від обсягів, затверджених у паспорті бюджетної програми на суму 70 130 грн (роботи були призупинені у зв’язку із обмежувальними заходами на період воєнного стану на території нашої держави)                                                                                                          </t>
  </si>
  <si>
    <t xml:space="preserve">відхилення обсягів касових видатків (наданих кредитів з бюджету) за напрямом «Оновлення матеріально-технічної бази ДЮСШ» від обсягів, затверджених у паспорті бюджетної програми на суму 55 395 грн (в зв'язку з дотриманням  Постанови КМУ від 9 червня  2021 р №590 “Про затвердження Порядку виконання повноважень Державною казначейською службою в особливому режимі в умовах воєнного стану”)                                                                                                                                               </t>
  </si>
  <si>
    <r>
      <t xml:space="preserve">Відхилення обсягів касових видатків (наданих кредитів з бюджету) від обсягів, затверджених у паспорті бюджетної програми всього на суму 1 015 118,35 грн, в т.ч.:                                                                                                                                                                        -по </t>
    </r>
    <r>
      <rPr>
        <b/>
        <sz val="10"/>
        <rFont val="Times New Roman"/>
        <family val="1"/>
        <charset val="204"/>
      </rPr>
      <t xml:space="preserve">загальному фонду - 191 656,56 грн: </t>
    </r>
    <r>
      <rPr>
        <sz val="10"/>
        <rFont val="Times New Roman"/>
        <family val="1"/>
      </rPr>
      <t>КЕКВ 2111- 934,26 грн (економія за рахунок лікарняних листів); КЕКВ 2120 - 54 016,28 грн (економія за рахунок нарахувань на ФОП осіб з інвалідністю); КЕКВ 2210- 82,49 грн ( економія  за рахунок зміни цінової політики, в т.ч. по Громадському проекту "Нескорені"-50 грн.);  КЕКВ 2220- 1 567,63 грн (економія  за рахунок зміни цінової політики) ;  КЕКВ 2240 - 782,71 грн (економія витрат за рахунок зміни цінової політики на надання послуг); КЕКВ 2250 - 2 235,64 грн економія витрат на відрядження тренерів-викладачів (у зв’язку із  зменшенням кількості виїздів на громадському транспорті); КЕКВ 2271 - 4 745,84 грн; КЕКВ 2272 - 2 263,23 грн (економія виникла за рахунок  економного споживання х/води та стоків);  КЕКВ 2273 - 57 828,07  грн (економія коштів);  КЕКВ 2274 - 59 820,11 грн економія ( зменшення кількості спортивних заходів та проведення навчально-тренувального процесу); КЕКВ 2275 - 2 799,36 грн (економія коштів);  КЕКВ 2282 - 4 180 грн  економія у зв’язку із зміною цінової політики; КЕКВ 2730-400,00 грн; КЕКВ 2800 - 0,94 грн; 
-</t>
    </r>
    <r>
      <rPr>
        <b/>
        <sz val="10"/>
        <rFont val="Times New Roman"/>
        <family val="1"/>
        <charset val="204"/>
      </rPr>
      <t xml:space="preserve">по спеціальному фонду (бюджет розвитку) - 565 036 грн </t>
    </r>
    <r>
      <rPr>
        <sz val="10"/>
        <rFont val="Times New Roman"/>
        <family val="1"/>
      </rPr>
      <t xml:space="preserve">не освоєні кошти по бюджету розвитку в сумі: реконструкція футбольного поля під штучним покриттям Хмельницької дитячо-юнацької спортивної школи № 1 по вул.Спортивній,17 в м. Хмельницькому на суму -5 960,00 грн у зв’язку із  зміною цінової політики на виконання робіт; завершення робіт на об’єкті: "Капітальний ремонт даху нежитлового приміщення площею 840,8 м.кв. по вул. Проскурівській, 66 у м. Хмельницькому та проведення експертизи для підготовки до опалювального сезону та заходи з енергозбереження" (коригування) на суму - 559 076,00 грн. При проектуванні капітального ремонту даху нежитлового приміщення площею 840,8 м.кв. по вул. Проскурівській, 66 у м. Хмельницькому та проведення експертизи для підготовки до опалювального сезону та заходи з енергозбереження в розділі утеплення фасаду були враховані стіни, які примикають до будівлі ДЮСШ «Буревісник» та котельні та не потребують утеплення, що по факту зменшило кількість матеріалів та вартість робіт на відповідну площу утеплення стін. Відповідно в актах виконаних робіт ці матеріали та роботи не враховувались, що призвело до економії коштів по виконанню капітального ремонту об’єкту. 
   </t>
    </r>
  </si>
  <si>
    <t>Пояснення</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</si>
  <si>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</si>
  <si>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УСЬОГО</t>
  </si>
  <si>
    <t xml:space="preserve">Завершення робіт на об’єкті: "Капітальний ремонт даху нежитлового приміщення площею 840,8 м.кв. по вул. Проскурівській, 66 у м. Хмельницькому та проведення експертизи для підготовки до опалювального сезону та заходи з енергозбереження" (коригування)       </t>
  </si>
  <si>
    <t>Реконструкція футбольного поля під штучним покриттям Хмельницької дитячо-юнацької спортивної школи № 1 по вул.Спортивній,17 в м. Хмельницькому</t>
  </si>
  <si>
    <t>Виконання заходів Програми бюджетування за участі громадськості (Бюджет участі) Хмельницької міської територіальної громади на 2024-2026 роки (зі змінами) на реалізацію громадського проекту "Нескорені"</t>
  </si>
  <si>
    <t>s5.5</t>
  </si>
  <si>
    <t>Створення належних умов для функціонування ДЮСШ</t>
  </si>
  <si>
    <t>p5.5</t>
  </si>
  <si>
    <t>formula=RC[-14]-RC[-29]</t>
  </si>
  <si>
    <t>pvs2</t>
  </si>
  <si>
    <t>ps2</t>
  </si>
  <si>
    <t>npp</t>
  </si>
  <si>
    <t xml:space="preserve"> усього</t>
  </si>
  <si>
    <t>Напрями використання бюджетних коштів*</t>
  </si>
  <si>
    <t xml:space="preserve">  7.1. Аналіз розділу «Видатки (надані кредити з бюджету) та напрями використання бюджетних коштів за бюджетною програмою»</t>
  </si>
  <si>
    <t>7. Видатки (надані кредити з бюджету) та напрями використання бюджетних коштів за бюджетною програмою:</t>
  </si>
  <si>
    <t>Підготовка спортивного резерву та підвищення рівня фізичної підготовленості дітей дитячо-юнацькими спортивними школами</t>
  </si>
  <si>
    <t>s5.3</t>
  </si>
  <si>
    <t>підготовка спортивного резерву та підвищення рівня фізичної підготовленості дітей дитячо-юнацькими спортивними школами</t>
  </si>
  <si>
    <t>p5.3</t>
  </si>
  <si>
    <t>Завдання</t>
  </si>
  <si>
    <t>6. Завдання бюджетної програми</t>
  </si>
  <si>
    <t>забезпечення підготовки спортсменів резервного спорту та участі спортсменів у відповідних змаганнях, розвитку здібностей вихованців дитячо-юнацьких спортивних шкіл в обраному виді спорту, створення умов для фізичного розвитку, збереження та підтримка в належному технічному стані існуючої мережі комунальних спортивних споруд та спортивних споруд  громадських організацій фізкультурно-спортивної спрямованості, забезпечення їх ефективного використання для проведення спортивних заходів.</t>
  </si>
  <si>
    <t>5. Мета бюджетної програми</t>
  </si>
  <si>
    <t>s5.2</t>
  </si>
  <si>
    <t>утримання та навчально-тренувальна робота комунальних дитячо-юнацьких спортивних шкіл</t>
  </si>
  <si>
    <t>p5.2</t>
  </si>
  <si>
    <t>Ціль державної політики</t>
  </si>
  <si>
    <t>N з/п</t>
  </si>
  <si>
    <t>4. Цілі державної політики, на досягнення яких спрямовано реалізацію бюджетної програми</t>
  </si>
  <si>
    <t>(код бюджету)</t>
  </si>
  <si>
    <t xml:space="preserve">(найменування бюджетної програми згідно з Типовою програмною класифікацією видатків та кредитування місцевого бюджету)        </t>
  </si>
  <si>
    <t>(код Функціональної класифікації видатків та кредитування бюджету)</t>
  </si>
  <si>
    <t>(код Типової програмної класифікації видатків та кредитування місцевого бюджету)</t>
  </si>
  <si>
    <t>(код Програмної класифікації видатків та кредитування місцевого бюджету)</t>
  </si>
  <si>
    <t>2256400000</t>
  </si>
  <si>
    <t>Утримання та навчально-тренувальна робота комунальних дитячо-юнацьких спортивних шкіл</t>
  </si>
  <si>
    <t>0810</t>
  </si>
  <si>
    <t>5031</t>
  </si>
  <si>
    <t>1115031</t>
  </si>
  <si>
    <t>3.</t>
  </si>
  <si>
    <t>(код за ЄДРПОУ)</t>
  </si>
  <si>
    <t xml:space="preserve">(найменування відповідального виконавця)                        </t>
  </si>
  <si>
    <t>22771264</t>
  </si>
  <si>
    <t>Управлiння молодi та спорту Хмельницької мiської ради</t>
  </si>
  <si>
    <t>1110000</t>
  </si>
  <si>
    <t>2.</t>
  </si>
  <si>
    <t xml:space="preserve">(найменування головного розпорядника коштів місцевого бюджету)                        </t>
  </si>
  <si>
    <t>Управління молоді та спорту Хмельницької міської ради</t>
  </si>
  <si>
    <t>1100000</t>
  </si>
  <si>
    <t>1.</t>
  </si>
  <si>
    <t>місцевого бюджету за 2024  рік</t>
  </si>
  <si>
    <t>про виконання паспорта бюджетної програми</t>
  </si>
  <si>
    <t>ЗВІТ</t>
  </si>
  <si>
    <t>ЗАТВЕРДЖЕНО
Наказ Міністерства фінансів України
26.08.2014  № 836
(у редакції наказу Міністерства фінансів України
від 01 листопада 2022 року № 359)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</si>
</sst>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3"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2"/>
      <name val="Times New Roman"/>
      <family val="1"/>
    </font>
    <font>
      <sz val="8"/>
      <name val="Times New Roman"/>
      <family val="1"/>
    </font>
    <font>
      <b/>
      <sz val="8"/>
      <name val="Times New Roman"/>
      <family val="1"/>
    </font>
    <font>
      <sz val="11"/>
      <name val="Times New Roman"/>
      <family val="1"/>
      <charset val="204"/>
    </font>
    <font>
      <sz val="11"/>
      <name val="Times New Roman"/>
      <family val="1"/>
    </font>
    <font>
      <b/>
      <sz val="10"/>
      <name val="Times New Roman"/>
      <family val="1"/>
      <charset val="204"/>
    </font>
    <font>
      <sz val="9"/>
      <name val="Times New Roman"/>
      <family val="1"/>
      <charset val="204"/>
    </font>
    <font>
      <sz val="8"/>
      <name val="Times New Roman"/>
      <family val="1"/>
      <charset val="204"/>
    </font>
    <font>
      <b/>
      <sz val="9"/>
      <name val="Times New Roman"/>
      <family val="1"/>
      <charset val="204"/>
    </font>
    <font>
      <b/>
      <sz val="8"/>
      <name val="Times New Roman"/>
      <family val="1"/>
      <charset val="204"/>
    </font>
    <font>
      <sz val="10"/>
      <name val="Times New Roman"/>
      <family val="1"/>
    </font>
    <font>
      <b/>
      <sz val="10"/>
      <name val="Times New Roman"/>
      <family val="1"/>
    </font>
    <font>
      <sz val="9"/>
      <name val="Times New Roman"/>
      <family val="1"/>
    </font>
    <font>
      <sz val="8"/>
      <name val="Times New Roman CYR"/>
      <charset val="204"/>
    </font>
    <font>
      <b/>
      <sz val="11"/>
      <name val="Times New Roman"/>
      <family val="1"/>
    </font>
    <font>
      <b/>
      <sz val="11"/>
      <name val="Times New Roman CYR"/>
      <family val="1"/>
      <charset val="204"/>
    </font>
    <font>
      <sz val="11"/>
      <name val="Times New Roman CYR"/>
      <family val="1"/>
      <charset val="204"/>
    </font>
    <font>
      <i/>
      <sz val="10"/>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42">
    <xf numFmtId="0" fontId="0" fillId="0" borderId="0" xfId="0"/>
    <xf numFmtId="0" fontId="2" fillId="0" borderId="0" xfId="0" applyFont="1"/>
    <xf numFmtId="0" fontId="2" fillId="0" borderId="1" xfId="0" applyFont="1" applyBorder="1" applyAlignment="1">
      <alignment horizontal="left" vertical="center"/>
    </xf>
    <xf numFmtId="0" fontId="2" fillId="0" borderId="0" xfId="0" applyFont="1" applyAlignment="1">
      <alignment horizontal="center"/>
    </xf>
    <xf numFmtId="0" fontId="2" fillId="0" borderId="1" xfId="0" applyFont="1" applyBorder="1" applyAlignment="1">
      <alignment horizontal="center"/>
    </xf>
    <xf numFmtId="0" fontId="3" fillId="0" borderId="2" xfId="0" quotePrefix="1" applyFont="1" applyBorder="1" applyAlignment="1">
      <alignment horizontal="left"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3" fillId="0" borderId="0" xfId="0" quotePrefix="1" applyFont="1" applyAlignment="1">
      <alignment horizontal="left" vertical="top" wrapText="1"/>
    </xf>
    <xf numFmtId="0" fontId="3" fillId="0" borderId="0" xfId="0" quotePrefix="1" applyFont="1" applyAlignment="1">
      <alignment horizontal="left" vertical="center" wrapText="1"/>
    </xf>
    <xf numFmtId="0" fontId="4" fillId="0" borderId="0" xfId="0" applyFont="1" applyBorder="1" applyAlignment="1">
      <alignment horizontal="left" vertical="center" wrapText="1"/>
    </xf>
    <xf numFmtId="0" fontId="5" fillId="0" borderId="0" xfId="0" applyFont="1"/>
    <xf numFmtId="0" fontId="6" fillId="0" borderId="0" xfId="0" applyFont="1"/>
    <xf numFmtId="0" fontId="7" fillId="0" borderId="0" xfId="0" applyFont="1" applyBorder="1" applyAlignment="1">
      <alignment horizontal="left" vertical="center" wrapText="1"/>
    </xf>
    <xf numFmtId="0" fontId="4" fillId="0" borderId="2" xfId="0" applyFont="1" applyBorder="1" applyAlignment="1">
      <alignment horizontal="left" vertical="center" wrapText="1"/>
    </xf>
    <xf numFmtId="0" fontId="8" fillId="0" borderId="0"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Border="1"/>
    <xf numFmtId="164" fontId="3" fillId="0" borderId="0" xfId="0" applyNumberFormat="1" applyFont="1" applyBorder="1" applyAlignment="1">
      <alignment vertical="center" wrapText="1"/>
    </xf>
    <xf numFmtId="164" fontId="9"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10" fillId="0" borderId="0" xfId="0" applyNumberFormat="1" applyFont="1"/>
    <xf numFmtId="0" fontId="10" fillId="0" borderId="0" xfId="0" applyNumberFormat="1" applyFont="1" applyBorder="1"/>
    <xf numFmtId="0" fontId="4" fillId="0" borderId="0" xfId="0" applyNumberFormat="1" applyFont="1" applyBorder="1" applyAlignment="1">
      <alignment vertical="center" wrapText="1"/>
    </xf>
    <xf numFmtId="0" fontId="2" fillId="0" borderId="3" xfId="0" applyNumberFormat="1" applyFont="1" applyBorder="1" applyAlignment="1">
      <alignment horizontal="left" vertical="center" wrapText="1" shrinkToFi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11" fillId="0" borderId="6"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3" xfId="0" applyNumberFormat="1" applyFont="1" applyBorder="1" applyAlignment="1">
      <alignment horizontal="left" vertical="center" wrapText="1"/>
    </xf>
    <xf numFmtId="0" fontId="11" fillId="0" borderId="4" xfId="0" applyNumberFormat="1" applyFont="1" applyBorder="1" applyAlignment="1">
      <alignment horizontal="left" vertical="center" wrapText="1"/>
    </xf>
    <xf numFmtId="0" fontId="11" fillId="0" borderId="5" xfId="0" applyNumberFormat="1" applyFont="1" applyBorder="1" applyAlignment="1">
      <alignment horizontal="left" vertical="center" wrapText="1"/>
    </xf>
    <xf numFmtId="0" fontId="12" fillId="0" borderId="3" xfId="0" applyNumberFormat="1" applyFont="1" applyBorder="1" applyAlignment="1">
      <alignment horizontal="center" vertical="center" wrapText="1"/>
    </xf>
    <xf numFmtId="0" fontId="12" fillId="0" borderId="5" xfId="0" applyNumberFormat="1" applyFont="1" applyBorder="1" applyAlignment="1">
      <alignment horizontal="center" vertical="center" wrapText="1"/>
    </xf>
    <xf numFmtId="0" fontId="0" fillId="0" borderId="3" xfId="0" applyNumberFormat="1" applyFont="1" applyBorder="1" applyAlignment="1">
      <alignment horizontal="left" vertical="center" wrapText="1" shrinkToFit="1"/>
    </xf>
    <xf numFmtId="0" fontId="0" fillId="0" borderId="4" xfId="0" applyNumberFormat="1" applyFont="1" applyBorder="1" applyAlignment="1">
      <alignment horizontal="left" vertical="center" wrapText="1" shrinkToFit="1"/>
    </xf>
    <xf numFmtId="0" fontId="11" fillId="0" borderId="8" xfId="0" applyNumberFormat="1" applyFont="1" applyBorder="1" applyAlignment="1">
      <alignment horizontal="center" vertical="center" wrapText="1"/>
    </xf>
    <xf numFmtId="0" fontId="11" fillId="0" borderId="0" xfId="0" applyNumberFormat="1" applyFont="1" applyBorder="1" applyAlignment="1">
      <alignment horizontal="center" vertical="center" wrapText="1"/>
    </xf>
    <xf numFmtId="0" fontId="11" fillId="0" borderId="9" xfId="0" applyNumberFormat="1" applyFont="1" applyBorder="1" applyAlignment="1">
      <alignment horizontal="center" vertical="center" wrapText="1"/>
    </xf>
    <xf numFmtId="0" fontId="11" fillId="0" borderId="10" xfId="0" applyNumberFormat="1" applyFont="1" applyBorder="1" applyAlignment="1">
      <alignment horizontal="left" vertical="center" wrapText="1"/>
    </xf>
    <xf numFmtId="0" fontId="12" fillId="0" borderId="10" xfId="0" applyNumberFormat="1" applyFont="1" applyBorder="1" applyAlignment="1">
      <alignment horizontal="center" vertical="center" wrapText="1"/>
    </xf>
    <xf numFmtId="0" fontId="11" fillId="0" borderId="11"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0" fontId="11" fillId="0" borderId="12" xfId="0" applyNumberFormat="1" applyFont="1" applyBorder="1" applyAlignment="1">
      <alignment horizontal="center" vertical="center" wrapText="1"/>
    </xf>
    <xf numFmtId="0" fontId="10" fillId="0" borderId="3" xfId="0" applyNumberFormat="1" applyFont="1" applyBorder="1" applyAlignment="1">
      <alignment horizontal="left" vertical="center" wrapText="1" shrinkToFit="1"/>
    </xf>
    <xf numFmtId="0" fontId="10" fillId="0" borderId="4" xfId="0" applyNumberFormat="1" applyFont="1" applyBorder="1" applyAlignment="1">
      <alignment horizontal="left" vertical="center" wrapText="1" shrinkToFit="1"/>
    </xf>
    <xf numFmtId="0" fontId="10" fillId="0" borderId="5" xfId="0" applyNumberFormat="1" applyFont="1" applyBorder="1" applyAlignment="1">
      <alignment horizontal="left" vertical="center" wrapText="1" shrinkToFi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5" xfId="0" applyNumberFormat="1" applyFont="1" applyBorder="1" applyAlignment="1">
      <alignment horizontal="center" vertical="center" wrapText="1"/>
    </xf>
    <xf numFmtId="0" fontId="13" fillId="0" borderId="3" xfId="0" applyNumberFormat="1" applyFont="1" applyBorder="1" applyAlignment="1">
      <alignment horizontal="left" vertical="center" wrapText="1"/>
    </xf>
    <xf numFmtId="0" fontId="13" fillId="0" borderId="4" xfId="0" applyNumberFormat="1" applyFont="1" applyBorder="1" applyAlignment="1">
      <alignment horizontal="left" vertical="center" wrapText="1"/>
    </xf>
    <xf numFmtId="0" fontId="13" fillId="0" borderId="5" xfId="0" applyNumberFormat="1" applyFont="1" applyBorder="1" applyAlignment="1">
      <alignment horizontal="left" vertical="center" wrapText="1"/>
    </xf>
    <xf numFmtId="0" fontId="11" fillId="0" borderId="3"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11" fillId="0" borderId="5" xfId="0" applyNumberFormat="1" applyFont="1" applyBorder="1" applyAlignment="1">
      <alignment horizontal="center" vertical="center" wrapText="1"/>
    </xf>
    <xf numFmtId="0" fontId="2" fillId="0" borderId="0" xfId="0" applyNumberFormat="1" applyFont="1"/>
    <xf numFmtId="0" fontId="2" fillId="0" borderId="0" xfId="0" applyNumberFormat="1" applyFont="1" applyBorder="1"/>
    <xf numFmtId="0" fontId="2" fillId="0" borderId="0" xfId="0" applyNumberFormat="1" applyFont="1" applyBorder="1" applyAlignment="1"/>
    <xf numFmtId="0" fontId="2" fillId="0" borderId="3" xfId="0" applyNumberFormat="1" applyFont="1" applyBorder="1" applyAlignment="1">
      <alignment horizontal="center" vertical="top"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12" fillId="0" borderId="0" xfId="0" applyNumberFormat="1" applyFont="1"/>
    <xf numFmtId="0" fontId="12" fillId="0" borderId="0" xfId="0" applyNumberFormat="1" applyFont="1" applyBorder="1"/>
    <xf numFmtId="0" fontId="12" fillId="0" borderId="0" xfId="0" applyNumberFormat="1" applyFont="1" applyBorder="1" applyAlignment="1">
      <alignment vertical="center" wrapText="1"/>
    </xf>
    <xf numFmtId="0" fontId="12" fillId="0" borderId="4" xfId="0" applyNumberFormat="1" applyFont="1" applyBorder="1" applyAlignment="1">
      <alignment horizontal="center" vertical="center" wrapText="1"/>
    </xf>
    <xf numFmtId="0" fontId="11" fillId="0" borderId="0" xfId="0" applyFont="1"/>
    <xf numFmtId="0" fontId="11" fillId="0" borderId="0" xfId="0" applyFont="1" applyBorder="1"/>
    <xf numFmtId="0" fontId="11" fillId="0" borderId="0" xfId="0" applyFont="1" applyBorder="1" applyAlignment="1">
      <alignment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0" fontId="10" fillId="0" borderId="0" xfId="0" applyFont="1"/>
    <xf numFmtId="0" fontId="10" fillId="0" borderId="0" xfId="0" applyFont="1" applyBorder="1"/>
    <xf numFmtId="164" fontId="4" fillId="0" borderId="0" xfId="0" applyNumberFormat="1" applyFont="1" applyBorder="1" applyAlignment="1">
      <alignment vertical="center" wrapText="1"/>
    </xf>
    <xf numFmtId="3" fontId="10" fillId="0" borderId="3"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3"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4" fontId="2" fillId="0" borderId="3"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4" fontId="10" fillId="0" borderId="5"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0" fontId="2" fillId="0" borderId="0" xfId="0" applyFont="1" applyBorder="1" applyAlignment="1"/>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12" fillId="0" borderId="0" xfId="0" applyFont="1"/>
    <xf numFmtId="0" fontId="12" fillId="0" borderId="0" xfId="0" applyFont="1" applyBorder="1"/>
    <xf numFmtId="0" fontId="12" fillId="0" borderId="0" xfId="0" applyFont="1" applyBorder="1" applyAlignment="1">
      <alignmen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1" fillId="0" borderId="0" xfId="0" applyFont="1" applyBorder="1" applyAlignment="1">
      <alignment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2" xfId="0" applyFont="1" applyBorder="1" applyAlignment="1">
      <alignment horizontal="center" vertical="center" wrapText="1"/>
    </xf>
    <xf numFmtId="0" fontId="14" fillId="0" borderId="0" xfId="0" applyFont="1" applyBorder="1" applyAlignment="1"/>
    <xf numFmtId="4" fontId="10" fillId="0" borderId="3" xfId="0" applyNumberFormat="1" applyFont="1" applyBorder="1" applyAlignment="1">
      <alignment horizontal="center" vertical="center"/>
    </xf>
    <xf numFmtId="4" fontId="10" fillId="0" borderId="4" xfId="0" applyNumberFormat="1" applyFont="1" applyBorder="1" applyAlignment="1">
      <alignment horizontal="center" vertical="center"/>
    </xf>
    <xf numFmtId="4" fontId="10" fillId="0" borderId="5" xfId="0" applyNumberFormat="1"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2" fillId="0" borderId="0" xfId="0" applyFont="1" applyBorder="1" applyAlignment="1"/>
    <xf numFmtId="3" fontId="2" fillId="0" borderId="3" xfId="0" applyNumberFormat="1" applyFont="1" applyBorder="1" applyAlignment="1">
      <alignment horizontal="center" vertical="center"/>
    </xf>
    <xf numFmtId="3" fontId="2" fillId="0" borderId="4" xfId="0" applyNumberFormat="1" applyFont="1" applyBorder="1" applyAlignment="1">
      <alignment horizontal="center" vertical="center"/>
    </xf>
    <xf numFmtId="3" fontId="2" fillId="0" borderId="5" xfId="0" applyNumberFormat="1" applyFont="1" applyBorder="1" applyAlignment="1">
      <alignment horizontal="center" vertical="center"/>
    </xf>
    <xf numFmtId="164" fontId="2" fillId="0" borderId="0" xfId="0" applyNumberFormat="1" applyFont="1" applyBorder="1" applyAlignment="1">
      <alignment vertical="center" wrapText="1"/>
    </xf>
    <xf numFmtId="2" fontId="2" fillId="0" borderId="5" xfId="0" applyNumberFormat="1" applyFont="1" applyBorder="1" applyAlignment="1">
      <alignment horizontal="center" vertical="center" wrapText="1"/>
    </xf>
    <xf numFmtId="0" fontId="8" fillId="0" borderId="2" xfId="0" applyFont="1" applyBorder="1" applyAlignment="1">
      <alignment horizontal="right" vertical="center" wrapText="1"/>
    </xf>
    <xf numFmtId="0" fontId="15" fillId="0" borderId="3"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5" fillId="0" borderId="5" xfId="0" applyFont="1" applyBorder="1" applyAlignment="1">
      <alignment horizontal="left" vertical="center" wrapText="1" shrinkToFi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3" fillId="0" borderId="0" xfId="0" applyFont="1" applyAlignment="1">
      <alignment horizontal="left" vertical="center" wrapText="1"/>
    </xf>
    <xf numFmtId="4" fontId="16" fillId="0" borderId="3" xfId="0" applyNumberFormat="1" applyFont="1" applyBorder="1" applyAlignment="1">
      <alignment horizontal="center" vertical="center" wrapText="1"/>
    </xf>
    <xf numFmtId="4" fontId="16" fillId="0" borderId="4" xfId="0" applyNumberFormat="1" applyFont="1" applyBorder="1" applyAlignment="1">
      <alignment horizontal="center" vertical="center" wrapText="1"/>
    </xf>
    <xf numFmtId="4" fontId="16" fillId="0" borderId="5" xfId="0" applyNumberFormat="1" applyFont="1" applyBorder="1" applyAlignment="1">
      <alignment horizontal="center" vertical="center" wrapText="1"/>
    </xf>
    <xf numFmtId="4" fontId="16" fillId="2" borderId="3" xfId="0" applyNumberFormat="1" applyFont="1" applyFill="1" applyBorder="1" applyAlignment="1">
      <alignment horizontal="center" vertical="center" wrapText="1"/>
    </xf>
    <xf numFmtId="4" fontId="16" fillId="2" borderId="4" xfId="0" applyNumberFormat="1" applyFont="1" applyFill="1" applyBorder="1" applyAlignment="1">
      <alignment horizontal="center" vertical="center" wrapText="1"/>
    </xf>
    <xf numFmtId="4" fontId="16" fillId="2" borderId="5" xfId="0" applyNumberFormat="1" applyFont="1" applyFill="1" applyBorder="1" applyAlignment="1">
      <alignment horizontal="center" vertical="center" wrapText="1"/>
    </xf>
    <xf numFmtId="0" fontId="16" fillId="0" borderId="3" xfId="0" applyNumberFormat="1" applyFont="1" applyBorder="1" applyAlignment="1">
      <alignment horizontal="left" vertical="center" wrapText="1"/>
    </xf>
    <xf numFmtId="0" fontId="16" fillId="0" borderId="4" xfId="0" applyNumberFormat="1" applyFont="1" applyBorder="1" applyAlignment="1">
      <alignment horizontal="left" vertical="center" wrapText="1"/>
    </xf>
    <xf numFmtId="0" fontId="16" fillId="0" borderId="5" xfId="0" applyNumberFormat="1" applyFont="1" applyBorder="1" applyAlignment="1">
      <alignment horizontal="left"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4" fontId="15" fillId="0" borderId="3" xfId="0" applyNumberFormat="1" applyFont="1" applyBorder="1" applyAlignment="1">
      <alignment horizontal="center" vertical="center" wrapText="1"/>
    </xf>
    <xf numFmtId="4" fontId="15" fillId="0" borderId="4" xfId="0" applyNumberFormat="1" applyFont="1" applyBorder="1" applyAlignment="1">
      <alignment horizontal="center" vertical="center" wrapText="1"/>
    </xf>
    <xf numFmtId="4" fontId="15" fillId="0" borderId="5" xfId="0" applyNumberFormat="1" applyFont="1" applyBorder="1" applyAlignment="1">
      <alignment horizontal="center" vertical="center" wrapText="1"/>
    </xf>
    <xf numFmtId="3" fontId="15" fillId="0" borderId="3" xfId="0" applyNumberFormat="1" applyFont="1" applyBorder="1" applyAlignment="1">
      <alignment horizontal="center" vertical="center" wrapText="1"/>
    </xf>
    <xf numFmtId="3" fontId="15" fillId="0" borderId="4" xfId="0" applyNumberFormat="1" applyFont="1" applyBorder="1" applyAlignment="1">
      <alignment horizontal="center" vertical="center" wrapText="1"/>
    </xf>
    <xf numFmtId="3" fontId="15" fillId="0" borderId="5" xfId="0" applyNumberFormat="1" applyFont="1" applyBorder="1" applyAlignment="1">
      <alignment horizontal="center" vertical="center" wrapText="1"/>
    </xf>
    <xf numFmtId="0" fontId="15" fillId="0" borderId="3" xfId="0" applyNumberFormat="1" applyFont="1" applyBorder="1" applyAlignment="1">
      <alignment horizontal="left" vertical="center" wrapText="1"/>
    </xf>
    <xf numFmtId="0" fontId="15" fillId="0" borderId="4" xfId="0" applyNumberFormat="1" applyFont="1" applyBorder="1" applyAlignment="1">
      <alignment horizontal="left" vertical="center" wrapText="1"/>
    </xf>
    <xf numFmtId="0" fontId="15" fillId="0" borderId="5" xfId="0" applyNumberFormat="1" applyFont="1" applyBorder="1" applyAlignment="1">
      <alignment horizontal="lef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164" fontId="10" fillId="0" borderId="3" xfId="0" applyNumberFormat="1" applyFont="1" applyBorder="1" applyAlignment="1">
      <alignment horizontal="center" vertical="center" wrapText="1"/>
    </xf>
    <xf numFmtId="164" fontId="10" fillId="0" borderId="4" xfId="0" applyNumberFormat="1" applyFont="1" applyBorder="1" applyAlignment="1">
      <alignment horizontal="center" vertical="center" wrapText="1"/>
    </xf>
    <xf numFmtId="164" fontId="10" fillId="0" borderId="5" xfId="0" applyNumberFormat="1" applyFont="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NumberFormat="1" applyFont="1" applyBorder="1" applyAlignment="1">
      <alignment horizontal="left" vertical="top" wrapText="1"/>
    </xf>
    <xf numFmtId="0" fontId="2" fillId="0" borderId="4" xfId="0" applyNumberFormat="1" applyFont="1" applyBorder="1" applyAlignment="1">
      <alignment horizontal="left" vertical="top" wrapText="1"/>
    </xf>
    <xf numFmtId="0" fontId="2" fillId="0" borderId="5" xfId="0" applyNumberFormat="1" applyFont="1" applyBorder="1" applyAlignment="1">
      <alignment horizontal="left" vertical="top"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11" fillId="0" borderId="2" xfId="0" quotePrefix="1"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8" fillId="0" borderId="0" xfId="0" applyFont="1" applyAlignment="1">
      <alignment horizontal="center" vertical="top" wrapText="1"/>
    </xf>
    <xf numFmtId="0" fontId="18" fillId="0" borderId="0" xfId="0" applyFont="1" applyBorder="1" applyAlignment="1">
      <alignment horizontal="center" vertical="top"/>
    </xf>
    <xf numFmtId="0" fontId="12" fillId="0" borderId="0" xfId="0" applyFont="1" applyFill="1" applyBorder="1" applyAlignment="1">
      <alignment horizontal="center" vertical="center" wrapText="1"/>
    </xf>
    <xf numFmtId="0" fontId="18" fillId="0" borderId="1" xfId="0" applyFont="1" applyBorder="1" applyAlignment="1">
      <alignment horizontal="center" vertical="top" wrapText="1"/>
    </xf>
    <xf numFmtId="0" fontId="19" fillId="0" borderId="2" xfId="0" applyFont="1" applyBorder="1" applyAlignment="1">
      <alignment horizontal="center" vertical="center" wrapText="1"/>
    </xf>
    <xf numFmtId="0" fontId="19" fillId="0" borderId="2" xfId="0" quotePrefix="1" applyFont="1" applyBorder="1" applyAlignment="1">
      <alignment horizontal="center" vertical="center" wrapText="1"/>
    </xf>
    <xf numFmtId="0" fontId="19" fillId="0" borderId="0" xfId="0" applyFont="1" applyBorder="1" applyAlignment="1">
      <alignment horizontal="center" vertical="center"/>
    </xf>
    <xf numFmtId="0" fontId="0" fillId="0" borderId="2" xfId="0" applyBorder="1" applyAlignment="1">
      <alignment horizontal="left" vertical="top" wrapText="1"/>
    </xf>
    <xf numFmtId="0" fontId="19" fillId="0" borderId="2" xfId="0" quotePrefix="1" applyFont="1" applyBorder="1" applyAlignment="1">
      <alignment horizontal="left" vertical="top" wrapText="1"/>
    </xf>
    <xf numFmtId="0" fontId="20" fillId="0" borderId="0" xfId="0" applyFont="1" applyAlignment="1">
      <alignment horizontal="center" vertical="center" wrapText="1"/>
    </xf>
    <xf numFmtId="0" fontId="1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wrapText="1"/>
    </xf>
    <xf numFmtId="0" fontId="12" fillId="0" borderId="0" xfId="0" applyFont="1" applyAlignment="1">
      <alignment horizontal="center" vertical="top"/>
    </xf>
    <xf numFmtId="0" fontId="9" fillId="0" borderId="0" xfId="0" applyFont="1" applyBorder="1" applyAlignment="1">
      <alignment horizontal="center" vertical="center"/>
    </xf>
    <xf numFmtId="0" fontId="9" fillId="0" borderId="2" xfId="0" applyFont="1" applyBorder="1" applyAlignment="1">
      <alignment horizontal="center" vertical="center" wrapText="1"/>
    </xf>
    <xf numFmtId="0" fontId="9" fillId="0" borderId="2" xfId="0" quotePrefix="1" applyFont="1" applyBorder="1" applyAlignment="1">
      <alignment horizontal="center" vertical="center" wrapText="1"/>
    </xf>
    <xf numFmtId="0" fontId="21" fillId="0" borderId="0" xfId="0" applyFont="1" applyBorder="1" applyAlignment="1">
      <alignment horizontal="center" vertical="center"/>
    </xf>
    <xf numFmtId="0" fontId="0" fillId="0" borderId="2" xfId="0" applyFont="1" applyBorder="1" applyAlignment="1">
      <alignment horizontal="center" vertical="center" wrapText="1"/>
    </xf>
    <xf numFmtId="0" fontId="21" fillId="0" borderId="2" xfId="0" quotePrefix="1" applyFont="1" applyBorder="1" applyAlignment="1">
      <alignment horizontal="center" vertical="center" wrapText="1"/>
    </xf>
    <xf numFmtId="0" fontId="21" fillId="0" borderId="0" xfId="0" applyFont="1" applyBorder="1" applyAlignment="1">
      <alignment horizontal="left" vertical="center"/>
    </xf>
    <xf numFmtId="0" fontId="20" fillId="0" borderId="0" xfId="0" applyFont="1" applyAlignment="1">
      <alignment horizontal="center" vertical="center"/>
    </xf>
    <xf numFmtId="0" fontId="1" fillId="0" borderId="0" xfId="0" applyFont="1" applyBorder="1" applyAlignment="1"/>
    <xf numFmtId="0" fontId="0" fillId="0" borderId="0" xfId="0" applyFont="1"/>
    <xf numFmtId="0" fontId="20" fillId="0" borderId="0"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wrapText="1"/>
    </xf>
    <xf numFmtId="0" fontId="22" fillId="0" borderId="0" xfId="0" applyFont="1" applyAlignment="1">
      <alignment horizontal="left" vertical="center" wrapText="1"/>
    </xf>
    <xf numFmtId="0" fontId="2" fillId="0" borderId="0" xfId="0" applyFont="1" applyAlignment="1">
      <alignment horizontal="left" wrapText="1"/>
    </xf>
    <xf numFmtId="0" fontId="22" fillId="0" borderId="0" xfId="0" applyFont="1" applyAlignment="1">
      <alignment vertical="center" wrapText="1"/>
    </xf>
  </cellXfs>
  <cellStyles count="1">
    <cellStyle name="Звичайний" xfId="0" builtinId="0"/>
  </cellStyles>
  <dxfs count="6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8"/>
  <sheetViews>
    <sheetView tabSelected="1" topLeftCell="A2" zoomScaleNormal="100" workbookViewId="0">
      <selection activeCell="BH102" sqref="BH102:BL102"/>
    </sheetView>
  </sheetViews>
  <sheetFormatPr defaultColWidth="9.140625" defaultRowHeight="12.75" x14ac:dyDescent="0.2"/>
  <cols>
    <col min="1" max="1" width="3.28515625" style="1" customWidth="1"/>
    <col min="2" max="2" width="1.5703125" style="1" customWidth="1"/>
    <col min="3" max="8" width="2.85546875" style="1" customWidth="1"/>
    <col min="9" max="9" width="16.28515625" style="1" customWidth="1"/>
    <col min="10" max="54" width="2.85546875" style="1" customWidth="1"/>
    <col min="55" max="55" width="4.85546875" style="1" customWidth="1"/>
    <col min="56"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240" t="s">
        <v>181</v>
      </c>
      <c r="AP2" s="240"/>
      <c r="AQ2" s="240"/>
      <c r="AR2" s="240"/>
      <c r="AS2" s="240"/>
      <c r="AT2" s="240"/>
      <c r="AU2" s="240"/>
      <c r="AV2" s="240"/>
      <c r="AW2" s="240"/>
      <c r="AX2" s="240"/>
      <c r="AY2" s="240"/>
      <c r="AZ2" s="240"/>
      <c r="BA2" s="240"/>
      <c r="BB2" s="240"/>
      <c r="BC2" s="240"/>
      <c r="BD2" s="240"/>
      <c r="BE2" s="240"/>
      <c r="BF2" s="240"/>
      <c r="BG2" s="240"/>
      <c r="BH2" s="240"/>
      <c r="BI2" s="240"/>
      <c r="BJ2" s="240"/>
      <c r="BK2" s="240"/>
      <c r="BL2" s="240"/>
    </row>
    <row r="3" spans="1:64" ht="9" customHeight="1" x14ac:dyDescent="0.2">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row>
    <row r="4" spans="1:64" ht="15.75" customHeight="1" x14ac:dyDescent="0.2">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row>
    <row r="5" spans="1:64" ht="15.75" customHeight="1" x14ac:dyDescent="0.2">
      <c r="A5" s="241"/>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row>
    <row r="6" spans="1:64" ht="15.75" customHeight="1" x14ac:dyDescent="0.2">
      <c r="A6" s="241"/>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row>
    <row r="7" spans="1:64" ht="9.75" hidden="1" customHeight="1" x14ac:dyDescent="0.2">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row>
    <row r="8" spans="1:64" ht="9.75" hidden="1" customHeight="1" x14ac:dyDescent="0.2">
      <c r="A8" s="239"/>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row>
    <row r="9" spans="1:64" ht="8.25" hidden="1" customHeight="1" x14ac:dyDescent="0.2">
      <c r="A9" s="239"/>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row>
    <row r="10" spans="1:64" ht="15.75" x14ac:dyDescent="0.2">
      <c r="A10" s="238" t="s">
        <v>180</v>
      </c>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row>
    <row r="11" spans="1:64" ht="15.75" customHeight="1" x14ac:dyDescent="0.2">
      <c r="A11" s="238" t="s">
        <v>179</v>
      </c>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row>
    <row r="12" spans="1:64" ht="18" customHeight="1" x14ac:dyDescent="0.2">
      <c r="A12" s="238" t="s">
        <v>178</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row>
    <row r="13" spans="1:64" ht="6" customHeight="1" x14ac:dyDescent="0.2">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row>
    <row r="14" spans="1:64" ht="27.95" customHeight="1" x14ac:dyDescent="0.2">
      <c r="A14" s="221" t="s">
        <v>177</v>
      </c>
      <c r="B14" s="228" t="s">
        <v>176</v>
      </c>
      <c r="C14" s="227"/>
      <c r="D14" s="227"/>
      <c r="E14" s="227"/>
      <c r="F14" s="227"/>
      <c r="G14" s="227"/>
      <c r="H14" s="227"/>
      <c r="I14" s="227"/>
      <c r="J14" s="227"/>
      <c r="K14" s="227"/>
      <c r="L14" s="227"/>
      <c r="M14" s="232"/>
      <c r="N14" s="231" t="s">
        <v>175</v>
      </c>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29"/>
      <c r="AU14" s="228" t="s">
        <v>170</v>
      </c>
      <c r="AV14" s="227"/>
      <c r="AW14" s="227"/>
      <c r="AX14" s="227"/>
      <c r="AY14" s="227"/>
      <c r="AZ14" s="227"/>
      <c r="BA14" s="227"/>
      <c r="BB14" s="227"/>
      <c r="BC14" s="236"/>
      <c r="BD14" s="236"/>
      <c r="BE14" s="236"/>
      <c r="BF14" s="236"/>
      <c r="BG14" s="236"/>
      <c r="BH14" s="236"/>
      <c r="BI14" s="236"/>
      <c r="BJ14" s="236"/>
      <c r="BK14" s="236"/>
      <c r="BL14" s="236"/>
    </row>
    <row r="15" spans="1:64" ht="20.45" customHeight="1" x14ac:dyDescent="0.2">
      <c r="A15" s="223"/>
      <c r="B15" s="212" t="s">
        <v>161</v>
      </c>
      <c r="C15" s="212"/>
      <c r="D15" s="212"/>
      <c r="E15" s="212"/>
      <c r="F15" s="212"/>
      <c r="G15" s="212"/>
      <c r="H15" s="212"/>
      <c r="I15" s="212"/>
      <c r="J15" s="212"/>
      <c r="K15" s="212"/>
      <c r="L15" s="212"/>
      <c r="M15" s="223"/>
      <c r="N15" s="224" t="s">
        <v>174</v>
      </c>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3"/>
      <c r="AU15" s="212" t="s">
        <v>168</v>
      </c>
      <c r="AV15" s="212"/>
      <c r="AW15" s="212"/>
      <c r="AX15" s="212"/>
      <c r="AY15" s="212"/>
      <c r="AZ15" s="212"/>
      <c r="BA15" s="212"/>
      <c r="BB15" s="212"/>
      <c r="BC15" s="223"/>
      <c r="BD15" s="223"/>
      <c r="BE15" s="223"/>
      <c r="BF15" s="223"/>
      <c r="BG15" s="223"/>
      <c r="BH15" s="223"/>
      <c r="BI15" s="223"/>
      <c r="BJ15" s="223"/>
      <c r="BK15" s="223"/>
      <c r="BL15" s="223"/>
    </row>
    <row r="16" spans="1:64" ht="1.5" hidden="1" customHeight="1" x14ac:dyDescent="0.2">
      <c r="A16"/>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c r="BD16"/>
      <c r="BE16" s="234"/>
      <c r="BF16" s="234"/>
      <c r="BG16" s="234"/>
      <c r="BH16" s="234"/>
      <c r="BI16" s="234"/>
      <c r="BJ16" s="234"/>
      <c r="BK16" s="234"/>
      <c r="BL16" s="234"/>
    </row>
    <row r="17" spans="1:79" ht="27.95" customHeight="1" x14ac:dyDescent="0.2">
      <c r="A17" s="233" t="s">
        <v>173</v>
      </c>
      <c r="B17" s="228" t="s">
        <v>172</v>
      </c>
      <c r="C17" s="227"/>
      <c r="D17" s="227"/>
      <c r="E17" s="227"/>
      <c r="F17" s="227"/>
      <c r="G17" s="227"/>
      <c r="H17" s="227"/>
      <c r="I17" s="227"/>
      <c r="J17" s="227"/>
      <c r="K17" s="227"/>
      <c r="L17" s="227"/>
      <c r="M17" s="232"/>
      <c r="N17" s="231" t="s">
        <v>171</v>
      </c>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29"/>
      <c r="AU17" s="228" t="s">
        <v>170</v>
      </c>
      <c r="AV17" s="227"/>
      <c r="AW17" s="227"/>
      <c r="AX17" s="227"/>
      <c r="AY17" s="227"/>
      <c r="AZ17" s="227"/>
      <c r="BA17" s="227"/>
      <c r="BB17" s="227"/>
      <c r="BC17" s="218"/>
      <c r="BD17" s="218"/>
      <c r="BE17" s="218"/>
      <c r="BF17" s="218"/>
      <c r="BG17" s="218"/>
      <c r="BH17" s="218"/>
      <c r="BI17" s="218"/>
      <c r="BJ17" s="218"/>
      <c r="BK17" s="218"/>
      <c r="BL17" s="226"/>
    </row>
    <row r="18" spans="1:79" ht="22.5" customHeight="1" x14ac:dyDescent="0.2">
      <c r="A18" s="225"/>
      <c r="B18" s="212" t="s">
        <v>161</v>
      </c>
      <c r="C18" s="212"/>
      <c r="D18" s="212"/>
      <c r="E18" s="212"/>
      <c r="F18" s="212"/>
      <c r="G18" s="212"/>
      <c r="H18" s="212"/>
      <c r="I18" s="212"/>
      <c r="J18" s="212"/>
      <c r="K18" s="212"/>
      <c r="L18" s="212"/>
      <c r="M18" s="223"/>
      <c r="N18" s="224" t="s">
        <v>169</v>
      </c>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3"/>
      <c r="AU18" s="212" t="s">
        <v>168</v>
      </c>
      <c r="AV18" s="212"/>
      <c r="AW18" s="212"/>
      <c r="AX18" s="212"/>
      <c r="AY18" s="212"/>
      <c r="AZ18" s="212"/>
      <c r="BA18" s="212"/>
      <c r="BB18" s="212"/>
      <c r="BC18" s="213"/>
      <c r="BD18" s="213"/>
      <c r="BE18" s="213"/>
      <c r="BF18" s="213"/>
      <c r="BG18" s="213"/>
      <c r="BH18" s="213"/>
      <c r="BI18" s="213"/>
      <c r="BJ18" s="213"/>
      <c r="BK18" s="222"/>
      <c r="BL18" s="213"/>
    </row>
    <row r="19" spans="1:79" ht="6.6" hidden="1"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221" t="s">
        <v>167</v>
      </c>
      <c r="B20" s="217" t="s">
        <v>166</v>
      </c>
      <c r="C20" s="216"/>
      <c r="D20" s="216"/>
      <c r="E20" s="216"/>
      <c r="F20" s="216"/>
      <c r="G20" s="216"/>
      <c r="H20" s="216"/>
      <c r="I20" s="216"/>
      <c r="J20" s="216"/>
      <c r="K20" s="216"/>
      <c r="L20" s="216"/>
      <c r="M20"/>
      <c r="N20" s="217" t="s">
        <v>165</v>
      </c>
      <c r="O20" s="216"/>
      <c r="P20" s="216"/>
      <c r="Q20" s="216"/>
      <c r="R20" s="216"/>
      <c r="S20" s="216"/>
      <c r="T20" s="216"/>
      <c r="U20" s="216"/>
      <c r="V20" s="216"/>
      <c r="W20" s="216"/>
      <c r="X20" s="216"/>
      <c r="Y20" s="216"/>
      <c r="Z20" s="218"/>
      <c r="AA20" s="217" t="s">
        <v>164</v>
      </c>
      <c r="AB20" s="216"/>
      <c r="AC20" s="216"/>
      <c r="AD20" s="216"/>
      <c r="AE20" s="216"/>
      <c r="AF20" s="216"/>
      <c r="AG20" s="216"/>
      <c r="AH20" s="216"/>
      <c r="AI20" s="216"/>
      <c r="AJ20" s="218"/>
      <c r="AK20" s="220" t="s">
        <v>163</v>
      </c>
      <c r="AL20" s="219"/>
      <c r="AM20" s="219"/>
      <c r="AN20" s="219"/>
      <c r="AO20" s="219"/>
      <c r="AP20" s="219"/>
      <c r="AQ20" s="219"/>
      <c r="AR20" s="219"/>
      <c r="AS20" s="219"/>
      <c r="AT20" s="219"/>
      <c r="AU20" s="219"/>
      <c r="AV20" s="219"/>
      <c r="AW20" s="219"/>
      <c r="AX20" s="219"/>
      <c r="AY20" s="219"/>
      <c r="AZ20" s="219"/>
      <c r="BA20" s="219"/>
      <c r="BB20" s="219"/>
      <c r="BC20" s="219"/>
      <c r="BD20" s="218"/>
      <c r="BE20" s="217" t="s">
        <v>162</v>
      </c>
      <c r="BF20" s="216"/>
      <c r="BG20" s="216"/>
      <c r="BH20" s="216"/>
      <c r="BI20" s="216"/>
      <c r="BJ20" s="216"/>
      <c r="BK20" s="216"/>
      <c r="BL20" s="216"/>
    </row>
    <row r="21" spans="1:79" ht="23.25" customHeight="1" x14ac:dyDescent="0.2">
      <c r="A21"/>
      <c r="B21" s="212" t="s">
        <v>161</v>
      </c>
      <c r="C21" s="212"/>
      <c r="D21" s="212"/>
      <c r="E21" s="212"/>
      <c r="F21" s="212"/>
      <c r="G21" s="212"/>
      <c r="H21" s="212"/>
      <c r="I21" s="212"/>
      <c r="J21" s="212"/>
      <c r="K21" s="212"/>
      <c r="L21" s="212"/>
      <c r="M21"/>
      <c r="N21" s="212" t="s">
        <v>160</v>
      </c>
      <c r="O21" s="212"/>
      <c r="P21" s="212"/>
      <c r="Q21" s="212"/>
      <c r="R21" s="212"/>
      <c r="S21" s="212"/>
      <c r="T21" s="212"/>
      <c r="U21" s="212"/>
      <c r="V21" s="212"/>
      <c r="W21" s="212"/>
      <c r="X21" s="212"/>
      <c r="Y21" s="212"/>
      <c r="Z21" s="213"/>
      <c r="AA21" s="215" t="s">
        <v>159</v>
      </c>
      <c r="AB21" s="215"/>
      <c r="AC21" s="215"/>
      <c r="AD21" s="215"/>
      <c r="AE21" s="215"/>
      <c r="AF21" s="215"/>
      <c r="AG21" s="215"/>
      <c r="AH21" s="215"/>
      <c r="AI21" s="215"/>
      <c r="AJ21" s="213"/>
      <c r="AK21" s="214" t="s">
        <v>158</v>
      </c>
      <c r="AL21" s="214"/>
      <c r="AM21" s="214"/>
      <c r="AN21" s="214"/>
      <c r="AO21" s="214"/>
      <c r="AP21" s="214"/>
      <c r="AQ21" s="214"/>
      <c r="AR21" s="214"/>
      <c r="AS21" s="214"/>
      <c r="AT21" s="214"/>
      <c r="AU21" s="214"/>
      <c r="AV21" s="214"/>
      <c r="AW21" s="214"/>
      <c r="AX21" s="214"/>
      <c r="AY21" s="214"/>
      <c r="AZ21" s="214"/>
      <c r="BA21" s="214"/>
      <c r="BB21" s="214"/>
      <c r="BC21" s="214"/>
      <c r="BD21" s="213"/>
      <c r="BE21" s="212" t="s">
        <v>157</v>
      </c>
      <c r="BF21" s="212"/>
      <c r="BG21" s="212"/>
      <c r="BH21" s="212"/>
      <c r="BI21" s="212"/>
      <c r="BJ21" s="212"/>
      <c r="BK21" s="212"/>
      <c r="BL21" s="212"/>
    </row>
    <row r="22" spans="1:79" ht="6.75" customHeight="1" x14ac:dyDescent="0.2"/>
    <row r="23" spans="1:79" ht="16.5" customHeight="1" x14ac:dyDescent="0.2">
      <c r="A23" s="206" t="s">
        <v>156</v>
      </c>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row>
    <row r="24" spans="1:79" ht="2.1" hidden="1" customHeight="1" x14ac:dyDescent="0.2">
      <c r="A24" s="211" t="s">
        <v>48</v>
      </c>
      <c r="B24" s="210"/>
      <c r="C24" s="210"/>
      <c r="D24" s="210"/>
      <c r="E24" s="210"/>
      <c r="F24" s="209"/>
      <c r="G24" s="211" t="s">
        <v>154</v>
      </c>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09"/>
    </row>
    <row r="25" spans="1:79" ht="15" customHeight="1" x14ac:dyDescent="0.2">
      <c r="A25" s="106" t="s">
        <v>155</v>
      </c>
      <c r="B25" s="128"/>
      <c r="C25" s="128"/>
      <c r="D25" s="128"/>
      <c r="E25" s="128"/>
      <c r="F25" s="105"/>
      <c r="G25" s="127" t="s">
        <v>154</v>
      </c>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5"/>
      <c r="CA25" s="1" t="s">
        <v>153</v>
      </c>
    </row>
    <row r="26" spans="1:79" ht="20.45" customHeight="1" x14ac:dyDescent="0.2">
      <c r="A26" s="106">
        <v>1</v>
      </c>
      <c r="B26" s="128"/>
      <c r="C26" s="128"/>
      <c r="D26" s="128"/>
      <c r="E26" s="128"/>
      <c r="F26" s="105"/>
      <c r="G26" s="71" t="s">
        <v>152</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69"/>
      <c r="CA26" s="1" t="s">
        <v>151</v>
      </c>
    </row>
    <row r="27" spans="1:79" ht="9.9499999999999993"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row>
    <row r="28" spans="1:79" ht="15.75" x14ac:dyDescent="0.2">
      <c r="A28" s="16" t="s">
        <v>150</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row>
    <row r="29" spans="1:79" ht="31.5" customHeight="1" x14ac:dyDescent="0.2">
      <c r="A29" s="208" t="s">
        <v>149</v>
      </c>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row>
    <row r="30" spans="1:79" ht="15.75" x14ac:dyDescent="0.2">
      <c r="A30" s="166"/>
      <c r="B30" s="166"/>
      <c r="C30" s="166"/>
      <c r="D30" s="166"/>
      <c r="E30" s="166"/>
      <c r="F30" s="166"/>
      <c r="G30" s="166"/>
      <c r="H30" s="166"/>
      <c r="I30" s="166"/>
      <c r="J30" s="166"/>
      <c r="K30" s="166"/>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row>
    <row r="31" spans="1:79" ht="16.5" customHeight="1" x14ac:dyDescent="0.2">
      <c r="A31" s="206" t="s">
        <v>148</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row>
    <row r="32" spans="1:79" ht="20.100000000000001" customHeight="1" x14ac:dyDescent="0.2">
      <c r="A32" s="106" t="s">
        <v>48</v>
      </c>
      <c r="B32" s="128"/>
      <c r="C32" s="128"/>
      <c r="D32" s="128"/>
      <c r="E32" s="128"/>
      <c r="F32" s="105"/>
      <c r="G32" s="127" t="s">
        <v>147</v>
      </c>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5"/>
    </row>
    <row r="33" spans="1:79" ht="30.95" hidden="1" customHeight="1" x14ac:dyDescent="0.2">
      <c r="A33" s="106" t="s">
        <v>138</v>
      </c>
      <c r="B33" s="128"/>
      <c r="C33" s="128"/>
      <c r="D33" s="128"/>
      <c r="E33" s="128"/>
      <c r="F33" s="105"/>
      <c r="G33" s="127" t="s">
        <v>43</v>
      </c>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5"/>
      <c r="CA33" s="1" t="s">
        <v>146</v>
      </c>
    </row>
    <row r="34" spans="1:79" ht="18.95" customHeight="1" x14ac:dyDescent="0.2">
      <c r="A34" s="106">
        <v>1</v>
      </c>
      <c r="B34" s="128"/>
      <c r="C34" s="128"/>
      <c r="D34" s="128"/>
      <c r="E34" s="128"/>
      <c r="F34" s="105"/>
      <c r="G34" s="205" t="s">
        <v>145</v>
      </c>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3"/>
      <c r="CA34" s="1" t="s">
        <v>144</v>
      </c>
    </row>
    <row r="35" spans="1:79" hidden="1" x14ac:dyDescent="0.2">
      <c r="A35" s="106">
        <v>2</v>
      </c>
      <c r="B35" s="128"/>
      <c r="C35" s="128"/>
      <c r="D35" s="128"/>
      <c r="E35" s="128"/>
      <c r="F35" s="105"/>
      <c r="G35" s="205" t="s">
        <v>143</v>
      </c>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3"/>
    </row>
    <row r="37" spans="1:79" ht="18" customHeight="1" x14ac:dyDescent="0.2">
      <c r="A37" s="16" t="s">
        <v>142</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row>
    <row r="38" spans="1:79" ht="17.100000000000001" customHeight="1" x14ac:dyDescent="0.2">
      <c r="A38" s="16" t="s">
        <v>141</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row>
    <row r="39" spans="1:79" ht="15" x14ac:dyDescent="0.2">
      <c r="A39" s="158" t="s">
        <v>117</v>
      </c>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row>
    <row r="40" spans="1:79" ht="48" hidden="1" customHeight="1" x14ac:dyDescent="0.2">
      <c r="A40" s="144" t="s">
        <v>48</v>
      </c>
      <c r="B40" s="142"/>
      <c r="C40" s="202" t="s">
        <v>140</v>
      </c>
      <c r="D40" s="201"/>
      <c r="E40" s="201"/>
      <c r="F40" s="201"/>
      <c r="G40" s="201"/>
      <c r="H40" s="201"/>
      <c r="I40" s="201"/>
      <c r="J40" s="201"/>
      <c r="K40" s="201"/>
      <c r="L40" s="201"/>
      <c r="M40" s="201"/>
      <c r="N40" s="201"/>
      <c r="O40" s="201"/>
      <c r="P40" s="201"/>
      <c r="Q40" s="201"/>
      <c r="R40" s="201"/>
      <c r="S40" s="201"/>
      <c r="T40" s="201"/>
      <c r="U40" s="201"/>
      <c r="V40" s="201"/>
      <c r="W40" s="201"/>
      <c r="X40" s="201"/>
      <c r="Y40" s="201"/>
      <c r="Z40" s="200"/>
      <c r="AA40" s="199" t="s">
        <v>106</v>
      </c>
      <c r="AB40" s="198"/>
      <c r="AC40" s="198"/>
      <c r="AD40" s="198"/>
      <c r="AE40" s="198"/>
      <c r="AF40" s="198"/>
      <c r="AG40" s="198"/>
      <c r="AH40" s="198"/>
      <c r="AI40" s="198"/>
      <c r="AJ40" s="198"/>
      <c r="AK40" s="198"/>
      <c r="AL40" s="198"/>
      <c r="AM40" s="198"/>
      <c r="AN40" s="198"/>
      <c r="AO40" s="197"/>
      <c r="AP40" s="199" t="s">
        <v>115</v>
      </c>
      <c r="AQ40" s="198"/>
      <c r="AR40" s="198"/>
      <c r="AS40" s="198"/>
      <c r="AT40" s="198"/>
      <c r="AU40" s="198"/>
      <c r="AV40" s="198"/>
      <c r="AW40" s="198"/>
      <c r="AX40" s="198"/>
      <c r="AY40" s="198"/>
      <c r="AZ40" s="198"/>
      <c r="BA40" s="198"/>
      <c r="BB40" s="198"/>
      <c r="BC40" s="197"/>
      <c r="BD40" s="199" t="s">
        <v>104</v>
      </c>
      <c r="BE40" s="198"/>
      <c r="BF40" s="198"/>
      <c r="BG40" s="198"/>
      <c r="BH40" s="198"/>
      <c r="BI40" s="198"/>
      <c r="BJ40" s="198"/>
      <c r="BK40" s="198"/>
      <c r="BL40" s="198"/>
      <c r="BM40" s="198"/>
      <c r="BN40" s="198"/>
      <c r="BO40" s="198"/>
      <c r="BP40" s="198"/>
      <c r="BQ40" s="197"/>
    </row>
    <row r="41" spans="1:79" s="76" customFormat="1" ht="18" customHeight="1" x14ac:dyDescent="0.2">
      <c r="A41" s="138"/>
      <c r="B41" s="136"/>
      <c r="C41" s="196"/>
      <c r="D41" s="7"/>
      <c r="E41" s="7"/>
      <c r="F41" s="7"/>
      <c r="G41" s="7"/>
      <c r="H41" s="7"/>
      <c r="I41" s="7"/>
      <c r="J41" s="7"/>
      <c r="K41" s="7"/>
      <c r="L41" s="7"/>
      <c r="M41" s="7"/>
      <c r="N41" s="7"/>
      <c r="O41" s="7"/>
      <c r="P41" s="7"/>
      <c r="Q41" s="7"/>
      <c r="R41" s="7"/>
      <c r="S41" s="7"/>
      <c r="T41" s="7"/>
      <c r="U41" s="7"/>
      <c r="V41" s="7"/>
      <c r="W41" s="7"/>
      <c r="X41" s="7"/>
      <c r="Y41" s="7"/>
      <c r="Z41" s="195"/>
      <c r="AA41" s="81" t="s">
        <v>103</v>
      </c>
      <c r="AB41" s="80"/>
      <c r="AC41" s="80"/>
      <c r="AD41" s="80"/>
      <c r="AE41" s="79"/>
      <c r="AF41" s="81" t="s">
        <v>102</v>
      </c>
      <c r="AG41" s="80"/>
      <c r="AH41" s="80"/>
      <c r="AI41" s="80"/>
      <c r="AJ41" s="79"/>
      <c r="AK41" s="81" t="s">
        <v>101</v>
      </c>
      <c r="AL41" s="80"/>
      <c r="AM41" s="80"/>
      <c r="AN41" s="80"/>
      <c r="AO41" s="79"/>
      <c r="AP41" s="81" t="s">
        <v>103</v>
      </c>
      <c r="AQ41" s="80"/>
      <c r="AR41" s="80"/>
      <c r="AS41" s="80"/>
      <c r="AT41" s="79"/>
      <c r="AU41" s="81" t="s">
        <v>102</v>
      </c>
      <c r="AV41" s="80"/>
      <c r="AW41" s="80"/>
      <c r="AX41" s="80"/>
      <c r="AY41" s="79"/>
      <c r="AZ41" s="81" t="s">
        <v>101</v>
      </c>
      <c r="BA41" s="80"/>
      <c r="BB41" s="80"/>
      <c r="BC41" s="79"/>
      <c r="BD41" s="81" t="s">
        <v>103</v>
      </c>
      <c r="BE41" s="80"/>
      <c r="BF41" s="80"/>
      <c r="BG41" s="80"/>
      <c r="BH41" s="79"/>
      <c r="BI41" s="81" t="s">
        <v>102</v>
      </c>
      <c r="BJ41" s="80"/>
      <c r="BK41" s="80"/>
      <c r="BL41" s="80"/>
      <c r="BM41" s="79"/>
      <c r="BN41" s="81" t="s">
        <v>139</v>
      </c>
      <c r="BO41" s="80"/>
      <c r="BP41" s="80"/>
      <c r="BQ41" s="79"/>
    </row>
    <row r="42" spans="1:79" s="129" customFormat="1" ht="15" customHeight="1" x14ac:dyDescent="0.2">
      <c r="A42" s="194">
        <v>1</v>
      </c>
      <c r="B42" s="192"/>
      <c r="C42" s="194">
        <v>2</v>
      </c>
      <c r="D42" s="193"/>
      <c r="E42" s="193"/>
      <c r="F42" s="193"/>
      <c r="G42" s="193"/>
      <c r="H42" s="193"/>
      <c r="I42" s="193"/>
      <c r="J42" s="193"/>
      <c r="K42" s="193"/>
      <c r="L42" s="193"/>
      <c r="M42" s="193"/>
      <c r="N42" s="193"/>
      <c r="O42" s="193"/>
      <c r="P42" s="193"/>
      <c r="Q42" s="193"/>
      <c r="R42" s="193"/>
      <c r="S42" s="193"/>
      <c r="T42" s="193"/>
      <c r="U42" s="193"/>
      <c r="V42" s="193"/>
      <c r="W42" s="193"/>
      <c r="X42" s="193"/>
      <c r="Y42" s="193"/>
      <c r="Z42" s="192"/>
      <c r="AA42" s="194">
        <v>3</v>
      </c>
      <c r="AB42" s="193"/>
      <c r="AC42" s="193"/>
      <c r="AD42" s="193"/>
      <c r="AE42" s="192"/>
      <c r="AF42" s="194">
        <v>4</v>
      </c>
      <c r="AG42" s="193"/>
      <c r="AH42" s="193"/>
      <c r="AI42" s="193"/>
      <c r="AJ42" s="192"/>
      <c r="AK42" s="194">
        <v>5</v>
      </c>
      <c r="AL42" s="193"/>
      <c r="AM42" s="193"/>
      <c r="AN42" s="193"/>
      <c r="AO42" s="192"/>
      <c r="AP42" s="194">
        <v>6</v>
      </c>
      <c r="AQ42" s="193"/>
      <c r="AR42" s="193"/>
      <c r="AS42" s="193"/>
      <c r="AT42" s="192"/>
      <c r="AU42" s="194">
        <v>7</v>
      </c>
      <c r="AV42" s="193"/>
      <c r="AW42" s="193"/>
      <c r="AX42" s="193"/>
      <c r="AY42" s="192"/>
      <c r="AZ42" s="194">
        <v>8</v>
      </c>
      <c r="BA42" s="193"/>
      <c r="BB42" s="193"/>
      <c r="BC42" s="192"/>
      <c r="BD42" s="194">
        <v>9</v>
      </c>
      <c r="BE42" s="193"/>
      <c r="BF42" s="193"/>
      <c r="BG42" s="193"/>
      <c r="BH42" s="192"/>
      <c r="BI42" s="194">
        <v>10</v>
      </c>
      <c r="BJ42" s="193"/>
      <c r="BK42" s="193"/>
      <c r="BL42" s="193"/>
      <c r="BM42" s="192"/>
      <c r="BN42" s="194">
        <v>11</v>
      </c>
      <c r="BO42" s="193"/>
      <c r="BP42" s="193"/>
      <c r="BQ42" s="192"/>
    </row>
    <row r="43" spans="1:79" ht="69" hidden="1" customHeight="1" x14ac:dyDescent="0.2">
      <c r="A43" s="106" t="s">
        <v>138</v>
      </c>
      <c r="B43" s="105"/>
      <c r="C43" s="106" t="s">
        <v>43</v>
      </c>
      <c r="D43" s="128"/>
      <c r="E43" s="128"/>
      <c r="F43" s="128"/>
      <c r="G43" s="128"/>
      <c r="H43" s="128"/>
      <c r="I43" s="128"/>
      <c r="J43" s="128"/>
      <c r="K43" s="128"/>
      <c r="L43" s="128"/>
      <c r="M43" s="128"/>
      <c r="N43" s="128"/>
      <c r="O43" s="128"/>
      <c r="P43" s="128"/>
      <c r="Q43" s="128"/>
      <c r="R43" s="128"/>
      <c r="S43" s="128"/>
      <c r="T43" s="128"/>
      <c r="U43" s="128"/>
      <c r="V43" s="128"/>
      <c r="W43" s="128"/>
      <c r="X43" s="128"/>
      <c r="Y43" s="128"/>
      <c r="Z43" s="105"/>
      <c r="AA43" s="124" t="s">
        <v>99</v>
      </c>
      <c r="AB43" s="123"/>
      <c r="AC43" s="123"/>
      <c r="AD43" s="123"/>
      <c r="AE43" s="122"/>
      <c r="AF43" s="124" t="s">
        <v>137</v>
      </c>
      <c r="AG43" s="123"/>
      <c r="AH43" s="123"/>
      <c r="AI43" s="123"/>
      <c r="AJ43" s="122"/>
      <c r="AK43" s="53" t="s">
        <v>92</v>
      </c>
      <c r="AL43" s="52"/>
      <c r="AM43" s="52"/>
      <c r="AN43" s="52"/>
      <c r="AO43" s="51"/>
      <c r="AP43" s="124" t="s">
        <v>95</v>
      </c>
      <c r="AQ43" s="123"/>
      <c r="AR43" s="123"/>
      <c r="AS43" s="123"/>
      <c r="AT43" s="122"/>
      <c r="AU43" s="124" t="s">
        <v>136</v>
      </c>
      <c r="AV43" s="123"/>
      <c r="AW43" s="123"/>
      <c r="AX43" s="123"/>
      <c r="AY43" s="122"/>
      <c r="AZ43" s="53" t="s">
        <v>92</v>
      </c>
      <c r="BA43" s="52"/>
      <c r="BB43" s="52"/>
      <c r="BC43" s="51"/>
      <c r="BD43" s="68" t="s">
        <v>135</v>
      </c>
      <c r="BE43" s="67"/>
      <c r="BF43" s="67"/>
      <c r="BG43" s="67"/>
      <c r="BH43" s="66"/>
      <c r="BI43" s="68" t="s">
        <v>135</v>
      </c>
      <c r="BJ43" s="67"/>
      <c r="BK43" s="67"/>
      <c r="BL43" s="67"/>
      <c r="BM43" s="66"/>
      <c r="BN43" s="191" t="s">
        <v>92</v>
      </c>
      <c r="BO43" s="190"/>
      <c r="BP43" s="190"/>
      <c r="BQ43" s="189"/>
      <c r="CA43" s="1" t="s">
        <v>134</v>
      </c>
    </row>
    <row r="44" spans="1:79" ht="25.5" customHeight="1" x14ac:dyDescent="0.2">
      <c r="A44" s="188">
        <v>1</v>
      </c>
      <c r="B44" s="187"/>
      <c r="C44" s="186" t="s">
        <v>133</v>
      </c>
      <c r="D44" s="185"/>
      <c r="E44" s="185"/>
      <c r="F44" s="185"/>
      <c r="G44" s="185"/>
      <c r="H44" s="185"/>
      <c r="I44" s="185"/>
      <c r="J44" s="185"/>
      <c r="K44" s="185"/>
      <c r="L44" s="185"/>
      <c r="M44" s="185"/>
      <c r="N44" s="185"/>
      <c r="O44" s="185"/>
      <c r="P44" s="185"/>
      <c r="Q44" s="185"/>
      <c r="R44" s="185"/>
      <c r="S44" s="185"/>
      <c r="T44" s="185"/>
      <c r="U44" s="185"/>
      <c r="V44" s="185"/>
      <c r="W44" s="185"/>
      <c r="X44" s="185"/>
      <c r="Y44" s="185"/>
      <c r="Z44" s="184"/>
      <c r="AA44" s="180">
        <v>64524739</v>
      </c>
      <c r="AB44" s="179"/>
      <c r="AC44" s="179"/>
      <c r="AD44" s="179"/>
      <c r="AE44" s="178"/>
      <c r="AF44" s="180">
        <v>1874278</v>
      </c>
      <c r="AG44" s="179"/>
      <c r="AH44" s="179"/>
      <c r="AI44" s="179"/>
      <c r="AJ44" s="178"/>
      <c r="AK44" s="180">
        <f>AA44+AF44</f>
        <v>66399017</v>
      </c>
      <c r="AL44" s="179"/>
      <c r="AM44" s="179"/>
      <c r="AN44" s="179"/>
      <c r="AO44" s="178"/>
      <c r="AP44" s="180">
        <v>64333132.439999998</v>
      </c>
      <c r="AQ44" s="179"/>
      <c r="AR44" s="179"/>
      <c r="AS44" s="179"/>
      <c r="AT44" s="178"/>
      <c r="AU44" s="111">
        <v>3646088.91</v>
      </c>
      <c r="AV44" s="110"/>
      <c r="AW44" s="110"/>
      <c r="AX44" s="110"/>
      <c r="AY44" s="109"/>
      <c r="AZ44" s="180">
        <f>AP44+AU44</f>
        <v>67979221.349999994</v>
      </c>
      <c r="BA44" s="179"/>
      <c r="BB44" s="179"/>
      <c r="BC44" s="178"/>
      <c r="BD44" s="180">
        <f>AP44-AA44</f>
        <v>-191606.56000000238</v>
      </c>
      <c r="BE44" s="179"/>
      <c r="BF44" s="179"/>
      <c r="BG44" s="179"/>
      <c r="BH44" s="178"/>
      <c r="BI44" s="180">
        <f>AU44-AF44</f>
        <v>1771810.9100000001</v>
      </c>
      <c r="BJ44" s="179"/>
      <c r="BK44" s="179"/>
      <c r="BL44" s="179"/>
      <c r="BM44" s="178"/>
      <c r="BN44" s="180">
        <f>BD44+BI44</f>
        <v>1580204.3499999978</v>
      </c>
      <c r="BO44" s="179"/>
      <c r="BP44" s="179"/>
      <c r="BQ44" s="178"/>
      <c r="CA44" s="1" t="s">
        <v>132</v>
      </c>
    </row>
    <row r="45" spans="1:79" ht="43.5" customHeight="1" x14ac:dyDescent="0.2">
      <c r="A45" s="188">
        <v>2</v>
      </c>
      <c r="B45" s="187"/>
      <c r="C45" s="186" t="s">
        <v>131</v>
      </c>
      <c r="D45" s="185"/>
      <c r="E45" s="185"/>
      <c r="F45" s="185"/>
      <c r="G45" s="185"/>
      <c r="H45" s="185"/>
      <c r="I45" s="185"/>
      <c r="J45" s="185"/>
      <c r="K45" s="185"/>
      <c r="L45" s="185"/>
      <c r="M45" s="185"/>
      <c r="N45" s="185"/>
      <c r="O45" s="185"/>
      <c r="P45" s="185"/>
      <c r="Q45" s="185"/>
      <c r="R45" s="185"/>
      <c r="S45" s="185"/>
      <c r="T45" s="185"/>
      <c r="U45" s="185"/>
      <c r="V45" s="185"/>
      <c r="W45" s="185"/>
      <c r="X45" s="185"/>
      <c r="Y45" s="185"/>
      <c r="Z45" s="184"/>
      <c r="AA45" s="180">
        <v>236600</v>
      </c>
      <c r="AB45" s="179"/>
      <c r="AC45" s="179"/>
      <c r="AD45" s="179"/>
      <c r="AE45" s="178"/>
      <c r="AF45" s="180">
        <v>54999</v>
      </c>
      <c r="AG45" s="179"/>
      <c r="AH45" s="179"/>
      <c r="AI45" s="179"/>
      <c r="AJ45" s="178"/>
      <c r="AK45" s="180">
        <f>AA45+AF45</f>
        <v>291599</v>
      </c>
      <c r="AL45" s="179"/>
      <c r="AM45" s="179"/>
      <c r="AN45" s="179"/>
      <c r="AO45" s="178"/>
      <c r="AP45" s="180">
        <v>236550</v>
      </c>
      <c r="AQ45" s="179"/>
      <c r="AR45" s="179"/>
      <c r="AS45" s="179"/>
      <c r="AT45" s="178"/>
      <c r="AU45" s="180">
        <v>54999</v>
      </c>
      <c r="AV45" s="179"/>
      <c r="AW45" s="179"/>
      <c r="AX45" s="179"/>
      <c r="AY45" s="178"/>
      <c r="AZ45" s="180">
        <f>AP45+AU45</f>
        <v>291549</v>
      </c>
      <c r="BA45" s="179"/>
      <c r="BB45" s="179"/>
      <c r="BC45" s="178"/>
      <c r="BD45" s="180">
        <f>AP45-AA45</f>
        <v>-50</v>
      </c>
      <c r="BE45" s="179"/>
      <c r="BF45" s="179"/>
      <c r="BG45" s="179"/>
      <c r="BH45" s="178"/>
      <c r="BI45" s="183">
        <f>AU45-AF45</f>
        <v>0</v>
      </c>
      <c r="BJ45" s="182"/>
      <c r="BK45" s="182"/>
      <c r="BL45" s="182"/>
      <c r="BM45" s="181"/>
      <c r="BN45" s="180">
        <f>BD45+BI45</f>
        <v>-50</v>
      </c>
      <c r="BO45" s="179"/>
      <c r="BP45" s="179"/>
      <c r="BQ45" s="178"/>
    </row>
    <row r="46" spans="1:79" ht="39.950000000000003" customHeight="1" x14ac:dyDescent="0.2">
      <c r="A46" s="188">
        <v>3</v>
      </c>
      <c r="B46" s="187"/>
      <c r="C46" s="186" t="s">
        <v>130</v>
      </c>
      <c r="D46" s="185"/>
      <c r="E46" s="185"/>
      <c r="F46" s="185"/>
      <c r="G46" s="185"/>
      <c r="H46" s="185"/>
      <c r="I46" s="185"/>
      <c r="J46" s="185"/>
      <c r="K46" s="185"/>
      <c r="L46" s="185"/>
      <c r="M46" s="185"/>
      <c r="N46" s="185"/>
      <c r="O46" s="185"/>
      <c r="P46" s="185"/>
      <c r="Q46" s="185"/>
      <c r="R46" s="185"/>
      <c r="S46" s="185"/>
      <c r="T46" s="185"/>
      <c r="U46" s="185"/>
      <c r="V46" s="185"/>
      <c r="W46" s="185"/>
      <c r="X46" s="185"/>
      <c r="Y46" s="185"/>
      <c r="Z46" s="184"/>
      <c r="AA46" s="180">
        <v>0</v>
      </c>
      <c r="AB46" s="179"/>
      <c r="AC46" s="179"/>
      <c r="AD46" s="179"/>
      <c r="AE46" s="178"/>
      <c r="AF46" s="180">
        <v>1000000</v>
      </c>
      <c r="AG46" s="179"/>
      <c r="AH46" s="179"/>
      <c r="AI46" s="179"/>
      <c r="AJ46" s="178"/>
      <c r="AK46" s="180">
        <f>AF46</f>
        <v>1000000</v>
      </c>
      <c r="AL46" s="179"/>
      <c r="AM46" s="179"/>
      <c r="AN46" s="179"/>
      <c r="AO46" s="178"/>
      <c r="AP46" s="183">
        <v>0</v>
      </c>
      <c r="AQ46" s="182"/>
      <c r="AR46" s="182"/>
      <c r="AS46" s="182"/>
      <c r="AT46" s="181"/>
      <c r="AU46" s="180">
        <v>994040</v>
      </c>
      <c r="AV46" s="179"/>
      <c r="AW46" s="179"/>
      <c r="AX46" s="179"/>
      <c r="AY46" s="178"/>
      <c r="AZ46" s="180">
        <f>AP46+AU46</f>
        <v>994040</v>
      </c>
      <c r="BA46" s="179"/>
      <c r="BB46" s="179"/>
      <c r="BC46" s="178"/>
      <c r="BD46" s="183">
        <f>AP46-AA46</f>
        <v>0</v>
      </c>
      <c r="BE46" s="182"/>
      <c r="BF46" s="182"/>
      <c r="BG46" s="182"/>
      <c r="BH46" s="181"/>
      <c r="BI46" s="180">
        <f>AU46-AF46</f>
        <v>-5960</v>
      </c>
      <c r="BJ46" s="179"/>
      <c r="BK46" s="179"/>
      <c r="BL46" s="179"/>
      <c r="BM46" s="178"/>
      <c r="BN46" s="180">
        <f>BD46+BI46</f>
        <v>-5960</v>
      </c>
      <c r="BO46" s="179"/>
      <c r="BP46" s="179"/>
      <c r="BQ46" s="178"/>
    </row>
    <row r="47" spans="1:79" ht="45" customHeight="1" x14ac:dyDescent="0.2">
      <c r="A47" s="188">
        <v>4</v>
      </c>
      <c r="B47" s="187"/>
      <c r="C47" s="186" t="s">
        <v>129</v>
      </c>
      <c r="D47" s="185"/>
      <c r="E47" s="185"/>
      <c r="F47" s="185"/>
      <c r="G47" s="185"/>
      <c r="H47" s="185"/>
      <c r="I47" s="185"/>
      <c r="J47" s="185"/>
      <c r="K47" s="185"/>
      <c r="L47" s="185"/>
      <c r="M47" s="185"/>
      <c r="N47" s="185"/>
      <c r="O47" s="185"/>
      <c r="P47" s="185"/>
      <c r="Q47" s="185"/>
      <c r="R47" s="185"/>
      <c r="S47" s="185"/>
      <c r="T47" s="185"/>
      <c r="U47" s="185"/>
      <c r="V47" s="185"/>
      <c r="W47" s="185"/>
      <c r="X47" s="185"/>
      <c r="Y47" s="185"/>
      <c r="Z47" s="184"/>
      <c r="AA47" s="180">
        <v>0</v>
      </c>
      <c r="AB47" s="179"/>
      <c r="AC47" s="179"/>
      <c r="AD47" s="179"/>
      <c r="AE47" s="178"/>
      <c r="AF47" s="180">
        <v>1671946</v>
      </c>
      <c r="AG47" s="179"/>
      <c r="AH47" s="179"/>
      <c r="AI47" s="179"/>
      <c r="AJ47" s="178"/>
      <c r="AK47" s="180">
        <f>AA47+AF47</f>
        <v>1671946</v>
      </c>
      <c r="AL47" s="179"/>
      <c r="AM47" s="179"/>
      <c r="AN47" s="179"/>
      <c r="AO47" s="178"/>
      <c r="AP47" s="183">
        <v>0</v>
      </c>
      <c r="AQ47" s="182"/>
      <c r="AR47" s="182"/>
      <c r="AS47" s="182"/>
      <c r="AT47" s="181"/>
      <c r="AU47" s="180">
        <v>1112870</v>
      </c>
      <c r="AV47" s="179"/>
      <c r="AW47" s="179"/>
      <c r="AX47" s="179"/>
      <c r="AY47" s="178"/>
      <c r="AZ47" s="180">
        <f>AP47+AU47</f>
        <v>1112870</v>
      </c>
      <c r="BA47" s="179"/>
      <c r="BB47" s="179"/>
      <c r="BC47" s="178"/>
      <c r="BD47" s="183">
        <f>AP47-AA47</f>
        <v>0</v>
      </c>
      <c r="BE47" s="182"/>
      <c r="BF47" s="182"/>
      <c r="BG47" s="182"/>
      <c r="BH47" s="181"/>
      <c r="BI47" s="180">
        <f>AU47-AF47</f>
        <v>-559076</v>
      </c>
      <c r="BJ47" s="179"/>
      <c r="BK47" s="179"/>
      <c r="BL47" s="179"/>
      <c r="BM47" s="178"/>
      <c r="BN47" s="180">
        <f>BD47+BI47</f>
        <v>-559076</v>
      </c>
      <c r="BO47" s="179"/>
      <c r="BP47" s="179"/>
      <c r="BQ47" s="178"/>
    </row>
    <row r="48" spans="1:79" s="91" customFormat="1" ht="23.45" customHeight="1" x14ac:dyDescent="0.2">
      <c r="A48" s="177"/>
      <c r="B48" s="176"/>
      <c r="C48" s="175" t="s">
        <v>128</v>
      </c>
      <c r="D48" s="174"/>
      <c r="E48" s="174"/>
      <c r="F48" s="174"/>
      <c r="G48" s="174"/>
      <c r="H48" s="174"/>
      <c r="I48" s="174"/>
      <c r="J48" s="174"/>
      <c r="K48" s="174"/>
      <c r="L48" s="174"/>
      <c r="M48" s="174"/>
      <c r="N48" s="174"/>
      <c r="O48" s="174"/>
      <c r="P48" s="174"/>
      <c r="Q48" s="174"/>
      <c r="R48" s="174"/>
      <c r="S48" s="174"/>
      <c r="T48" s="174"/>
      <c r="U48" s="174"/>
      <c r="V48" s="174"/>
      <c r="W48" s="174"/>
      <c r="X48" s="174"/>
      <c r="Y48" s="174"/>
      <c r="Z48" s="173"/>
      <c r="AA48" s="172">
        <f>AA44+AA45+AA46+AA47</f>
        <v>64761339</v>
      </c>
      <c r="AB48" s="171"/>
      <c r="AC48" s="171"/>
      <c r="AD48" s="171"/>
      <c r="AE48" s="170"/>
      <c r="AF48" s="172">
        <f>AF44+AF45+AF46+AF47</f>
        <v>4601223</v>
      </c>
      <c r="AG48" s="171"/>
      <c r="AH48" s="171"/>
      <c r="AI48" s="171"/>
      <c r="AJ48" s="170"/>
      <c r="AK48" s="172">
        <f>AK44+AK45+AK46+AK47</f>
        <v>69362562</v>
      </c>
      <c r="AL48" s="171"/>
      <c r="AM48" s="171"/>
      <c r="AN48" s="171"/>
      <c r="AO48" s="170"/>
      <c r="AP48" s="172">
        <v>64569682.439999998</v>
      </c>
      <c r="AQ48" s="171"/>
      <c r="AR48" s="171"/>
      <c r="AS48" s="171"/>
      <c r="AT48" s="170"/>
      <c r="AU48" s="169">
        <v>5807997.9100000001</v>
      </c>
      <c r="AV48" s="168"/>
      <c r="AW48" s="168"/>
      <c r="AX48" s="168"/>
      <c r="AY48" s="167"/>
      <c r="AZ48" s="169">
        <f>AP48+AU48</f>
        <v>70377680.349999994</v>
      </c>
      <c r="BA48" s="168"/>
      <c r="BB48" s="168"/>
      <c r="BC48" s="167"/>
      <c r="BD48" s="172">
        <f>AP48-AA48</f>
        <v>-191656.56000000238</v>
      </c>
      <c r="BE48" s="171"/>
      <c r="BF48" s="171"/>
      <c r="BG48" s="171"/>
      <c r="BH48" s="170"/>
      <c r="BI48" s="169">
        <f>AU48-AF48</f>
        <v>1206774.9100000001</v>
      </c>
      <c r="BJ48" s="168"/>
      <c r="BK48" s="168"/>
      <c r="BL48" s="168"/>
      <c r="BM48" s="167"/>
      <c r="BN48" s="169">
        <f>BD48+BI48</f>
        <v>1015118.3499999978</v>
      </c>
      <c r="BO48" s="168"/>
      <c r="BP48" s="168"/>
      <c r="BQ48" s="167"/>
    </row>
    <row r="50" spans="1:79" ht="31.5" customHeight="1" x14ac:dyDescent="0.2">
      <c r="A50" s="16" t="s">
        <v>127</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row>
    <row r="51" spans="1:79" ht="6.95" customHeight="1" x14ac:dyDescent="0.2">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6"/>
    </row>
    <row r="52" spans="1:79" s="76" customFormat="1" ht="14.1" customHeight="1" x14ac:dyDescent="0.2">
      <c r="A52" s="165" t="s">
        <v>48</v>
      </c>
      <c r="B52" s="164"/>
      <c r="C52" s="81" t="s">
        <v>126</v>
      </c>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79"/>
    </row>
    <row r="53" spans="1:79" s="76" customFormat="1" ht="11.45" customHeight="1" x14ac:dyDescent="0.2">
      <c r="A53" s="165">
        <v>1</v>
      </c>
      <c r="B53" s="164"/>
      <c r="C53" s="141">
        <v>2</v>
      </c>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39"/>
    </row>
    <row r="54" spans="1:79" ht="154.5" customHeight="1" x14ac:dyDescent="0.2">
      <c r="A54" s="163">
        <v>1</v>
      </c>
      <c r="B54" s="162"/>
      <c r="C54" s="161" t="s">
        <v>125</v>
      </c>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59"/>
      <c r="CA54" s="1" t="s">
        <v>119</v>
      </c>
    </row>
    <row r="55" spans="1:79" ht="34.5" hidden="1" customHeight="1" x14ac:dyDescent="0.2">
      <c r="A55" s="163">
        <v>2</v>
      </c>
      <c r="B55" s="162"/>
      <c r="C55" s="161" t="s">
        <v>124</v>
      </c>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59"/>
      <c r="CA55" s="1" t="s">
        <v>119</v>
      </c>
    </row>
    <row r="56" spans="1:79" ht="36.6" hidden="1" customHeight="1" x14ac:dyDescent="0.2">
      <c r="A56" s="163">
        <v>3</v>
      </c>
      <c r="B56" s="162"/>
      <c r="C56" s="161" t="s">
        <v>123</v>
      </c>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59"/>
      <c r="CA56" s="1" t="s">
        <v>119</v>
      </c>
    </row>
    <row r="57" spans="1:79" ht="37.5" hidden="1" customHeight="1" x14ac:dyDescent="0.2">
      <c r="A57" s="163">
        <v>4</v>
      </c>
      <c r="B57" s="162"/>
      <c r="C57" s="161" t="s">
        <v>122</v>
      </c>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59"/>
      <c r="CA57" s="1" t="s">
        <v>119</v>
      </c>
    </row>
    <row r="58" spans="1:79" ht="37.5" hidden="1" customHeight="1" x14ac:dyDescent="0.2">
      <c r="A58" s="163">
        <v>5</v>
      </c>
      <c r="B58" s="162"/>
      <c r="C58" s="161" t="s">
        <v>121</v>
      </c>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59"/>
      <c r="CA58" s="1" t="s">
        <v>119</v>
      </c>
    </row>
    <row r="59" spans="1:79" ht="41.45" hidden="1" customHeight="1" x14ac:dyDescent="0.2">
      <c r="A59" s="163">
        <v>6</v>
      </c>
      <c r="B59" s="162"/>
      <c r="C59" s="161" t="s">
        <v>120</v>
      </c>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59"/>
      <c r="CA59" s="1" t="s">
        <v>119</v>
      </c>
    </row>
    <row r="60" spans="1:79" ht="0.6" hidden="1" customHeight="1" x14ac:dyDescent="0.2">
      <c r="A60" s="163"/>
      <c r="B60" s="162"/>
      <c r="C60" s="161"/>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59"/>
      <c r="CA60" s="1" t="s">
        <v>119</v>
      </c>
    </row>
    <row r="62" spans="1:79" ht="15.75" x14ac:dyDescent="0.2">
      <c r="A62" s="16" t="s">
        <v>118</v>
      </c>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row>
    <row r="63" spans="1:79" ht="15" x14ac:dyDescent="0.2">
      <c r="A63" s="158" t="s">
        <v>117</v>
      </c>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row>
    <row r="64" spans="1:79" s="76" customFormat="1" ht="17.100000000000001" customHeight="1" x14ac:dyDescent="0.2">
      <c r="A64" s="144" t="s">
        <v>48</v>
      </c>
      <c r="B64" s="142"/>
      <c r="C64" s="144" t="s">
        <v>116</v>
      </c>
      <c r="D64" s="143"/>
      <c r="E64" s="143"/>
      <c r="F64" s="143"/>
      <c r="G64" s="143"/>
      <c r="H64" s="143"/>
      <c r="I64" s="143"/>
      <c r="J64" s="143"/>
      <c r="K64" s="143"/>
      <c r="L64" s="143"/>
      <c r="M64" s="143"/>
      <c r="N64" s="143"/>
      <c r="O64" s="143"/>
      <c r="P64" s="143"/>
      <c r="Q64" s="143"/>
      <c r="R64" s="142"/>
      <c r="S64" s="81" t="s">
        <v>106</v>
      </c>
      <c r="T64" s="80"/>
      <c r="U64" s="80"/>
      <c r="V64" s="80"/>
      <c r="W64" s="80"/>
      <c r="X64" s="80"/>
      <c r="Y64" s="80"/>
      <c r="Z64" s="80"/>
      <c r="AA64" s="80"/>
      <c r="AB64" s="80"/>
      <c r="AC64" s="80"/>
      <c r="AD64" s="80"/>
      <c r="AE64" s="80"/>
      <c r="AF64" s="80"/>
      <c r="AG64" s="80"/>
      <c r="AH64" s="79"/>
      <c r="AI64" s="81" t="s">
        <v>115</v>
      </c>
      <c r="AJ64" s="80"/>
      <c r="AK64" s="80"/>
      <c r="AL64" s="80"/>
      <c r="AM64" s="80"/>
      <c r="AN64" s="80"/>
      <c r="AO64" s="80"/>
      <c r="AP64" s="80"/>
      <c r="AQ64" s="80"/>
      <c r="AR64" s="80"/>
      <c r="AS64" s="80"/>
      <c r="AT64" s="80"/>
      <c r="AU64" s="80"/>
      <c r="AV64" s="80"/>
      <c r="AW64" s="80"/>
      <c r="AX64" s="79"/>
      <c r="AY64" s="81" t="s">
        <v>104</v>
      </c>
      <c r="AZ64" s="80"/>
      <c r="BA64" s="80"/>
      <c r="BB64" s="80"/>
      <c r="BC64" s="80"/>
      <c r="BD64" s="80"/>
      <c r="BE64" s="80"/>
      <c r="BF64" s="80"/>
      <c r="BG64" s="80"/>
      <c r="BH64" s="80"/>
      <c r="BI64" s="80"/>
      <c r="BJ64" s="80"/>
      <c r="BK64" s="80"/>
      <c r="BL64" s="80"/>
      <c r="BM64" s="80"/>
      <c r="BN64" s="79"/>
      <c r="BO64" s="135"/>
      <c r="BP64" s="135"/>
      <c r="BQ64" s="135"/>
    </row>
    <row r="65" spans="1:79" s="76" customFormat="1" ht="19.5" customHeight="1" x14ac:dyDescent="0.2">
      <c r="A65" s="138"/>
      <c r="B65" s="136"/>
      <c r="C65" s="138"/>
      <c r="D65" s="137"/>
      <c r="E65" s="137"/>
      <c r="F65" s="137"/>
      <c r="G65" s="137"/>
      <c r="H65" s="137"/>
      <c r="I65" s="137"/>
      <c r="J65" s="137"/>
      <c r="K65" s="137"/>
      <c r="L65" s="137"/>
      <c r="M65" s="137"/>
      <c r="N65" s="137"/>
      <c r="O65" s="137"/>
      <c r="P65" s="137"/>
      <c r="Q65" s="137"/>
      <c r="R65" s="136"/>
      <c r="S65" s="81" t="s">
        <v>103</v>
      </c>
      <c r="T65" s="80"/>
      <c r="U65" s="80"/>
      <c r="V65" s="80"/>
      <c r="W65" s="79"/>
      <c r="X65" s="81" t="s">
        <v>102</v>
      </c>
      <c r="Y65" s="80"/>
      <c r="Z65" s="80"/>
      <c r="AA65" s="80"/>
      <c r="AB65" s="79"/>
      <c r="AC65" s="81" t="s">
        <v>101</v>
      </c>
      <c r="AD65" s="80"/>
      <c r="AE65" s="80"/>
      <c r="AF65" s="80"/>
      <c r="AG65" s="80"/>
      <c r="AH65" s="79"/>
      <c r="AI65" s="81" t="s">
        <v>103</v>
      </c>
      <c r="AJ65" s="80"/>
      <c r="AK65" s="80"/>
      <c r="AL65" s="80"/>
      <c r="AM65" s="79"/>
      <c r="AN65" s="81" t="s">
        <v>102</v>
      </c>
      <c r="AO65" s="80"/>
      <c r="AP65" s="80"/>
      <c r="AQ65" s="80"/>
      <c r="AR65" s="79"/>
      <c r="AS65" s="81" t="s">
        <v>101</v>
      </c>
      <c r="AT65" s="80"/>
      <c r="AU65" s="80"/>
      <c r="AV65" s="80"/>
      <c r="AW65" s="80"/>
      <c r="AX65" s="79"/>
      <c r="AY65" s="81" t="s">
        <v>103</v>
      </c>
      <c r="AZ65" s="80"/>
      <c r="BA65" s="80"/>
      <c r="BB65" s="80"/>
      <c r="BC65" s="79"/>
      <c r="BD65" s="81" t="s">
        <v>102</v>
      </c>
      <c r="BE65" s="80"/>
      <c r="BF65" s="80"/>
      <c r="BG65" s="80"/>
      <c r="BH65" s="79"/>
      <c r="BI65" s="81" t="s">
        <v>101</v>
      </c>
      <c r="BJ65" s="80"/>
      <c r="BK65" s="80"/>
      <c r="BL65" s="80"/>
      <c r="BM65" s="80"/>
      <c r="BN65" s="79"/>
      <c r="BO65" s="135"/>
      <c r="BP65" s="135"/>
      <c r="BQ65" s="135"/>
    </row>
    <row r="66" spans="1:79" s="129" customFormat="1" ht="13.5" customHeight="1" x14ac:dyDescent="0.2">
      <c r="A66" s="134">
        <v>1</v>
      </c>
      <c r="B66" s="132"/>
      <c r="C66" s="134">
        <v>2</v>
      </c>
      <c r="D66" s="133"/>
      <c r="E66" s="133"/>
      <c r="F66" s="133"/>
      <c r="G66" s="133"/>
      <c r="H66" s="133"/>
      <c r="I66" s="133"/>
      <c r="J66" s="133"/>
      <c r="K66" s="133"/>
      <c r="L66" s="133"/>
      <c r="M66" s="133"/>
      <c r="N66" s="133"/>
      <c r="O66" s="133"/>
      <c r="P66" s="133"/>
      <c r="Q66" s="133"/>
      <c r="R66" s="132"/>
      <c r="S66" s="134">
        <v>3</v>
      </c>
      <c r="T66" s="133"/>
      <c r="U66" s="133"/>
      <c r="V66" s="133"/>
      <c r="W66" s="132"/>
      <c r="X66" s="134">
        <v>4</v>
      </c>
      <c r="Y66" s="133"/>
      <c r="Z66" s="133"/>
      <c r="AA66" s="133"/>
      <c r="AB66" s="132"/>
      <c r="AC66" s="134">
        <v>5</v>
      </c>
      <c r="AD66" s="133"/>
      <c r="AE66" s="133"/>
      <c r="AF66" s="133"/>
      <c r="AG66" s="133"/>
      <c r="AH66" s="132"/>
      <c r="AI66" s="134">
        <v>6</v>
      </c>
      <c r="AJ66" s="133"/>
      <c r="AK66" s="133"/>
      <c r="AL66" s="133"/>
      <c r="AM66" s="132"/>
      <c r="AN66" s="134">
        <v>7</v>
      </c>
      <c r="AO66" s="133"/>
      <c r="AP66" s="133"/>
      <c r="AQ66" s="133"/>
      <c r="AR66" s="132"/>
      <c r="AS66" s="134">
        <v>8</v>
      </c>
      <c r="AT66" s="133"/>
      <c r="AU66" s="133"/>
      <c r="AV66" s="133"/>
      <c r="AW66" s="133"/>
      <c r="AX66" s="132"/>
      <c r="AY66" s="134">
        <v>9</v>
      </c>
      <c r="AZ66" s="133"/>
      <c r="BA66" s="133"/>
      <c r="BB66" s="133"/>
      <c r="BC66" s="132"/>
      <c r="BD66" s="134">
        <v>10</v>
      </c>
      <c r="BE66" s="133"/>
      <c r="BF66" s="133"/>
      <c r="BG66" s="133"/>
      <c r="BH66" s="132"/>
      <c r="BI66" s="134">
        <v>11</v>
      </c>
      <c r="BJ66" s="133"/>
      <c r="BK66" s="133"/>
      <c r="BL66" s="133"/>
      <c r="BM66" s="133"/>
      <c r="BN66" s="132"/>
      <c r="BO66" s="152"/>
      <c r="BP66" s="152"/>
      <c r="BQ66" s="152"/>
    </row>
    <row r="67" spans="1:79" ht="36.6" customHeight="1" x14ac:dyDescent="0.2">
      <c r="A67" s="106">
        <v>1</v>
      </c>
      <c r="B67" s="105"/>
      <c r="C67" s="127" t="s">
        <v>114</v>
      </c>
      <c r="D67" s="126"/>
      <c r="E67" s="126"/>
      <c r="F67" s="126"/>
      <c r="G67" s="126"/>
      <c r="H67" s="126"/>
      <c r="I67" s="126"/>
      <c r="J67" s="126"/>
      <c r="K67" s="126"/>
      <c r="L67" s="126"/>
      <c r="M67" s="126"/>
      <c r="N67" s="126"/>
      <c r="O67" s="126"/>
      <c r="P67" s="126"/>
      <c r="Q67" s="126"/>
      <c r="R67" s="125"/>
      <c r="S67" s="111">
        <f>AA45</f>
        <v>236600</v>
      </c>
      <c r="T67" s="110"/>
      <c r="U67" s="110"/>
      <c r="V67" s="110"/>
      <c r="W67" s="109"/>
      <c r="X67" s="111">
        <f>AF45</f>
        <v>54999</v>
      </c>
      <c r="Y67" s="110"/>
      <c r="Z67" s="110"/>
      <c r="AA67" s="110"/>
      <c r="AB67" s="109"/>
      <c r="AC67" s="111">
        <f>S67+X67</f>
        <v>291599</v>
      </c>
      <c r="AD67" s="110"/>
      <c r="AE67" s="110"/>
      <c r="AF67" s="110"/>
      <c r="AG67" s="110"/>
      <c r="AH67" s="109"/>
      <c r="AI67" s="111">
        <f>AP45</f>
        <v>236550</v>
      </c>
      <c r="AJ67" s="110"/>
      <c r="AK67" s="110"/>
      <c r="AL67" s="110"/>
      <c r="AM67" s="109"/>
      <c r="AN67" s="111">
        <f>AU45</f>
        <v>54999</v>
      </c>
      <c r="AO67" s="110"/>
      <c r="AP67" s="110"/>
      <c r="AQ67" s="110"/>
      <c r="AR67" s="109"/>
      <c r="AS67" s="111">
        <f>AI67+AN67</f>
        <v>291549</v>
      </c>
      <c r="AT67" s="110"/>
      <c r="AU67" s="110"/>
      <c r="AV67" s="110"/>
      <c r="AW67" s="110"/>
      <c r="AX67" s="109"/>
      <c r="AY67" s="157">
        <f>AI67-S67</f>
        <v>-50</v>
      </c>
      <c r="AZ67" s="67"/>
      <c r="BA67" s="67"/>
      <c r="BB67" s="67"/>
      <c r="BC67" s="66"/>
      <c r="BD67" s="157">
        <f>AN67-X67</f>
        <v>0</v>
      </c>
      <c r="BE67" s="67"/>
      <c r="BF67" s="67"/>
      <c r="BG67" s="67"/>
      <c r="BH67" s="66"/>
      <c r="BI67" s="111">
        <f>AS67-AC67</f>
        <v>-50</v>
      </c>
      <c r="BJ67" s="110"/>
      <c r="BK67" s="110"/>
      <c r="BL67" s="110"/>
      <c r="BM67" s="110"/>
      <c r="BN67" s="109"/>
      <c r="BO67" s="156"/>
      <c r="BP67" s="156"/>
      <c r="BQ67" s="156"/>
      <c r="CA67" s="1" t="s">
        <v>113</v>
      </c>
    </row>
    <row r="68" spans="1:79" ht="44.45" customHeight="1" x14ac:dyDescent="0.2">
      <c r="A68" s="106">
        <v>2</v>
      </c>
      <c r="B68" s="105"/>
      <c r="C68" s="127" t="s">
        <v>112</v>
      </c>
      <c r="D68" s="126"/>
      <c r="E68" s="126"/>
      <c r="F68" s="126"/>
      <c r="G68" s="126"/>
      <c r="H68" s="126"/>
      <c r="I68" s="126"/>
      <c r="J68" s="126"/>
      <c r="K68" s="126"/>
      <c r="L68" s="126"/>
      <c r="M68" s="126"/>
      <c r="N68" s="126"/>
      <c r="O68" s="126"/>
      <c r="P68" s="126"/>
      <c r="Q68" s="126"/>
      <c r="R68" s="125"/>
      <c r="S68" s="111">
        <v>64524739</v>
      </c>
      <c r="T68" s="110"/>
      <c r="U68" s="110"/>
      <c r="V68" s="110"/>
      <c r="W68" s="109"/>
      <c r="X68" s="111">
        <v>4546224</v>
      </c>
      <c r="Y68" s="110"/>
      <c r="Z68" s="110"/>
      <c r="AA68" s="110"/>
      <c r="AB68" s="109"/>
      <c r="AC68" s="111">
        <f>S68+X68</f>
        <v>69070963</v>
      </c>
      <c r="AD68" s="110"/>
      <c r="AE68" s="110"/>
      <c r="AF68" s="110"/>
      <c r="AG68" s="110"/>
      <c r="AH68" s="109"/>
      <c r="AI68" s="84">
        <f>AI69-AI67</f>
        <v>64333132.439999998</v>
      </c>
      <c r="AJ68" s="83"/>
      <c r="AK68" s="83"/>
      <c r="AL68" s="83"/>
      <c r="AM68" s="82"/>
      <c r="AN68" s="84">
        <f>AN69-AN67</f>
        <v>5752998.9100000001</v>
      </c>
      <c r="AO68" s="83"/>
      <c r="AP68" s="83"/>
      <c r="AQ68" s="83"/>
      <c r="AR68" s="82"/>
      <c r="AS68" s="84">
        <f>AI68+AN68</f>
        <v>70086131.349999994</v>
      </c>
      <c r="AT68" s="83"/>
      <c r="AU68" s="83"/>
      <c r="AV68" s="83"/>
      <c r="AW68" s="83"/>
      <c r="AX68" s="82"/>
      <c r="AY68" s="84">
        <f>AI68-S68</f>
        <v>-191606.56000000238</v>
      </c>
      <c r="AZ68" s="83"/>
      <c r="BA68" s="83"/>
      <c r="BB68" s="83"/>
      <c r="BC68" s="82"/>
      <c r="BD68" s="155">
        <f>AN68-X68</f>
        <v>1206774.9100000001</v>
      </c>
      <c r="BE68" s="154"/>
      <c r="BF68" s="154"/>
      <c r="BG68" s="154"/>
      <c r="BH68" s="153"/>
      <c r="BI68" s="155">
        <f>AY68+BD68</f>
        <v>1015168.3499999978</v>
      </c>
      <c r="BJ68" s="154"/>
      <c r="BK68" s="154"/>
      <c r="BL68" s="154"/>
      <c r="BM68" s="154"/>
      <c r="BN68" s="153"/>
      <c r="BO68" s="152"/>
      <c r="BP68" s="152"/>
      <c r="BQ68" s="152"/>
      <c r="CA68" s="1" t="s">
        <v>111</v>
      </c>
    </row>
    <row r="69" spans="1:79" s="91" customFormat="1" ht="23.45" customHeight="1" x14ac:dyDescent="0.2">
      <c r="A69" s="108"/>
      <c r="B69" s="107"/>
      <c r="C69" s="151" t="s">
        <v>110</v>
      </c>
      <c r="D69" s="150"/>
      <c r="E69" s="150"/>
      <c r="F69" s="150"/>
      <c r="G69" s="150"/>
      <c r="H69" s="150"/>
      <c r="I69" s="150"/>
      <c r="J69" s="150"/>
      <c r="K69" s="150"/>
      <c r="L69" s="150"/>
      <c r="M69" s="150"/>
      <c r="N69" s="150"/>
      <c r="O69" s="150"/>
      <c r="P69" s="150"/>
      <c r="Q69" s="150"/>
      <c r="R69" s="149"/>
      <c r="S69" s="114">
        <f>S67+S68</f>
        <v>64761339</v>
      </c>
      <c r="T69" s="113"/>
      <c r="U69" s="113"/>
      <c r="V69" s="113"/>
      <c r="W69" s="112"/>
      <c r="X69" s="114">
        <f>X67+X68</f>
        <v>4601223</v>
      </c>
      <c r="Y69" s="113"/>
      <c r="Z69" s="113"/>
      <c r="AA69" s="113"/>
      <c r="AB69" s="112"/>
      <c r="AC69" s="114">
        <f>S69+X69</f>
        <v>69362562</v>
      </c>
      <c r="AD69" s="113"/>
      <c r="AE69" s="113"/>
      <c r="AF69" s="113"/>
      <c r="AG69" s="113"/>
      <c r="AH69" s="112"/>
      <c r="AI69" s="114">
        <f>AP48</f>
        <v>64569682.439999998</v>
      </c>
      <c r="AJ69" s="113"/>
      <c r="AK69" s="113"/>
      <c r="AL69" s="113"/>
      <c r="AM69" s="112"/>
      <c r="AN69" s="114">
        <f>AU48</f>
        <v>5807997.9100000001</v>
      </c>
      <c r="AO69" s="113"/>
      <c r="AP69" s="113"/>
      <c r="AQ69" s="113"/>
      <c r="AR69" s="112"/>
      <c r="AS69" s="114">
        <f>AI69+AN69</f>
        <v>70377680.349999994</v>
      </c>
      <c r="AT69" s="113"/>
      <c r="AU69" s="113"/>
      <c r="AV69" s="113"/>
      <c r="AW69" s="113"/>
      <c r="AX69" s="112"/>
      <c r="AY69" s="114">
        <f>AI69-S69</f>
        <v>-191656.56000000238</v>
      </c>
      <c r="AZ69" s="113"/>
      <c r="BA69" s="113"/>
      <c r="BB69" s="113"/>
      <c r="BC69" s="112"/>
      <c r="BD69" s="148">
        <f>AN69-X69</f>
        <v>1206774.9100000001</v>
      </c>
      <c r="BE69" s="147"/>
      <c r="BF69" s="147"/>
      <c r="BG69" s="147"/>
      <c r="BH69" s="146"/>
      <c r="BI69" s="148">
        <f>AY69+BD69</f>
        <v>1015118.3499999978</v>
      </c>
      <c r="BJ69" s="147"/>
      <c r="BK69" s="147"/>
      <c r="BL69" s="147"/>
      <c r="BM69" s="147"/>
      <c r="BN69" s="146"/>
      <c r="BO69" s="145"/>
      <c r="BP69" s="145"/>
      <c r="BQ69" s="145"/>
    </row>
    <row r="70" spans="1:79" ht="9" customHeight="1" x14ac:dyDescent="0.2"/>
    <row r="71" spans="1:79" ht="15.75" hidden="1" customHeight="1" x14ac:dyDescent="0.2">
      <c r="A71" s="16" t="s">
        <v>109</v>
      </c>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row>
    <row r="72" spans="1:79" ht="15.75" hidden="1" customHeight="1" x14ac:dyDescent="0.2">
      <c r="A72" s="16" t="s">
        <v>108</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row>
    <row r="74" spans="1:79" s="76" customFormat="1" ht="24.95" customHeight="1" x14ac:dyDescent="0.2">
      <c r="A74" s="144" t="s">
        <v>48</v>
      </c>
      <c r="B74" s="142"/>
      <c r="C74" s="144" t="s">
        <v>47</v>
      </c>
      <c r="D74" s="143"/>
      <c r="E74" s="143"/>
      <c r="F74" s="143"/>
      <c r="G74" s="143"/>
      <c r="H74" s="143"/>
      <c r="I74" s="142"/>
      <c r="J74" s="144" t="s">
        <v>46</v>
      </c>
      <c r="K74" s="143"/>
      <c r="L74" s="143"/>
      <c r="M74" s="143"/>
      <c r="N74" s="142"/>
      <c r="O74" s="144" t="s">
        <v>107</v>
      </c>
      <c r="P74" s="143"/>
      <c r="Q74" s="143"/>
      <c r="R74" s="143"/>
      <c r="S74" s="143"/>
      <c r="T74" s="143"/>
      <c r="U74" s="143"/>
      <c r="V74" s="143"/>
      <c r="W74" s="143"/>
      <c r="X74" s="142"/>
      <c r="Y74" s="81" t="s">
        <v>106</v>
      </c>
      <c r="Z74" s="80"/>
      <c r="AA74" s="80"/>
      <c r="AB74" s="80"/>
      <c r="AC74" s="80"/>
      <c r="AD74" s="80"/>
      <c r="AE74" s="80"/>
      <c r="AF74" s="80"/>
      <c r="AG74" s="80"/>
      <c r="AH74" s="80"/>
      <c r="AI74" s="80"/>
      <c r="AJ74" s="80"/>
      <c r="AK74" s="80"/>
      <c r="AL74" s="80"/>
      <c r="AM74" s="79"/>
      <c r="AN74" s="81" t="s">
        <v>105</v>
      </c>
      <c r="AO74" s="80"/>
      <c r="AP74" s="80"/>
      <c r="AQ74" s="80"/>
      <c r="AR74" s="80"/>
      <c r="AS74" s="80"/>
      <c r="AT74" s="80"/>
      <c r="AU74" s="80"/>
      <c r="AV74" s="80"/>
      <c r="AW74" s="80"/>
      <c r="AX74" s="80"/>
      <c r="AY74" s="80"/>
      <c r="AZ74" s="80"/>
      <c r="BA74" s="80"/>
      <c r="BB74" s="79"/>
      <c r="BC74" s="141" t="s">
        <v>104</v>
      </c>
      <c r="BD74" s="140"/>
      <c r="BE74" s="140"/>
      <c r="BF74" s="140"/>
      <c r="BG74" s="140"/>
      <c r="BH74" s="140"/>
      <c r="BI74" s="140"/>
      <c r="BJ74" s="140"/>
      <c r="BK74" s="140"/>
      <c r="BL74" s="140"/>
      <c r="BM74" s="140"/>
      <c r="BN74" s="140"/>
      <c r="BO74" s="140"/>
      <c r="BP74" s="140"/>
      <c r="BQ74" s="139"/>
      <c r="BR74" s="78"/>
      <c r="BS74" s="78"/>
      <c r="BT74" s="78"/>
      <c r="BU74" s="78"/>
      <c r="BV74" s="78"/>
      <c r="BW74" s="78"/>
      <c r="BX74" s="78"/>
      <c r="BY74" s="78"/>
      <c r="BZ74" s="77"/>
    </row>
    <row r="75" spans="1:79" s="76" customFormat="1" ht="19.5" customHeight="1" x14ac:dyDescent="0.2">
      <c r="A75" s="138"/>
      <c r="B75" s="136"/>
      <c r="C75" s="138"/>
      <c r="D75" s="137"/>
      <c r="E75" s="137"/>
      <c r="F75" s="137"/>
      <c r="G75" s="137"/>
      <c r="H75" s="137"/>
      <c r="I75" s="136"/>
      <c r="J75" s="138"/>
      <c r="K75" s="137"/>
      <c r="L75" s="137"/>
      <c r="M75" s="137"/>
      <c r="N75" s="136"/>
      <c r="O75" s="138"/>
      <c r="P75" s="137"/>
      <c r="Q75" s="137"/>
      <c r="R75" s="137"/>
      <c r="S75" s="137"/>
      <c r="T75" s="137"/>
      <c r="U75" s="137"/>
      <c r="V75" s="137"/>
      <c r="W75" s="137"/>
      <c r="X75" s="136"/>
      <c r="Y75" s="81" t="s">
        <v>103</v>
      </c>
      <c r="Z75" s="80"/>
      <c r="AA75" s="80"/>
      <c r="AB75" s="80"/>
      <c r="AC75" s="79"/>
      <c r="AD75" s="81" t="s">
        <v>102</v>
      </c>
      <c r="AE75" s="80"/>
      <c r="AF75" s="80"/>
      <c r="AG75" s="80"/>
      <c r="AH75" s="79"/>
      <c r="AI75" s="81" t="s">
        <v>101</v>
      </c>
      <c r="AJ75" s="80"/>
      <c r="AK75" s="80"/>
      <c r="AL75" s="80"/>
      <c r="AM75" s="79"/>
      <c r="AN75" s="81" t="s">
        <v>103</v>
      </c>
      <c r="AO75" s="80"/>
      <c r="AP75" s="80"/>
      <c r="AQ75" s="80"/>
      <c r="AR75" s="79"/>
      <c r="AS75" s="81" t="s">
        <v>102</v>
      </c>
      <c r="AT75" s="80"/>
      <c r="AU75" s="80"/>
      <c r="AV75" s="80"/>
      <c r="AW75" s="79"/>
      <c r="AX75" s="81" t="s">
        <v>101</v>
      </c>
      <c r="AY75" s="80"/>
      <c r="AZ75" s="80"/>
      <c r="BA75" s="80"/>
      <c r="BB75" s="79"/>
      <c r="BC75" s="81" t="s">
        <v>103</v>
      </c>
      <c r="BD75" s="80"/>
      <c r="BE75" s="80"/>
      <c r="BF75" s="80"/>
      <c r="BG75" s="79"/>
      <c r="BH75" s="81" t="s">
        <v>102</v>
      </c>
      <c r="BI75" s="80"/>
      <c r="BJ75" s="80"/>
      <c r="BK75" s="80"/>
      <c r="BL75" s="79"/>
      <c r="BM75" s="81" t="s">
        <v>101</v>
      </c>
      <c r="BN75" s="80"/>
      <c r="BO75" s="80"/>
      <c r="BP75" s="80"/>
      <c r="BQ75" s="79"/>
      <c r="BR75" s="135"/>
      <c r="BS75" s="135"/>
      <c r="BT75" s="135"/>
      <c r="BU75" s="135"/>
      <c r="BV75" s="135"/>
      <c r="BW75" s="135"/>
      <c r="BX75" s="135"/>
      <c r="BY75" s="135"/>
      <c r="BZ75" s="77"/>
    </row>
    <row r="76" spans="1:79" s="129" customFormat="1" ht="17.45" customHeight="1" x14ac:dyDescent="0.2">
      <c r="A76" s="134">
        <v>1</v>
      </c>
      <c r="B76" s="132"/>
      <c r="C76" s="134">
        <v>2</v>
      </c>
      <c r="D76" s="133"/>
      <c r="E76" s="133"/>
      <c r="F76" s="133"/>
      <c r="G76" s="133"/>
      <c r="H76" s="133"/>
      <c r="I76" s="132"/>
      <c r="J76" s="134">
        <v>3</v>
      </c>
      <c r="K76" s="133"/>
      <c r="L76" s="133"/>
      <c r="M76" s="133"/>
      <c r="N76" s="132"/>
      <c r="O76" s="134">
        <v>4</v>
      </c>
      <c r="P76" s="133"/>
      <c r="Q76" s="133"/>
      <c r="R76" s="133"/>
      <c r="S76" s="133"/>
      <c r="T76" s="133"/>
      <c r="U76" s="133"/>
      <c r="V76" s="133"/>
      <c r="W76" s="133"/>
      <c r="X76" s="132"/>
      <c r="Y76" s="134">
        <v>5</v>
      </c>
      <c r="Z76" s="133"/>
      <c r="AA76" s="133"/>
      <c r="AB76" s="133"/>
      <c r="AC76" s="132"/>
      <c r="AD76" s="134">
        <v>6</v>
      </c>
      <c r="AE76" s="133"/>
      <c r="AF76" s="133"/>
      <c r="AG76" s="133"/>
      <c r="AH76" s="132"/>
      <c r="AI76" s="134">
        <v>7</v>
      </c>
      <c r="AJ76" s="133"/>
      <c r="AK76" s="133"/>
      <c r="AL76" s="133"/>
      <c r="AM76" s="132"/>
      <c r="AN76" s="134">
        <v>8</v>
      </c>
      <c r="AO76" s="133"/>
      <c r="AP76" s="133"/>
      <c r="AQ76" s="133"/>
      <c r="AR76" s="132"/>
      <c r="AS76" s="134">
        <v>9</v>
      </c>
      <c r="AT76" s="133"/>
      <c r="AU76" s="133"/>
      <c r="AV76" s="133"/>
      <c r="AW76" s="132"/>
      <c r="AX76" s="134">
        <v>10</v>
      </c>
      <c r="AY76" s="133"/>
      <c r="AZ76" s="133"/>
      <c r="BA76" s="133"/>
      <c r="BB76" s="132"/>
      <c r="BC76" s="134">
        <v>11</v>
      </c>
      <c r="BD76" s="133"/>
      <c r="BE76" s="133"/>
      <c r="BF76" s="133"/>
      <c r="BG76" s="132"/>
      <c r="BH76" s="134">
        <v>12</v>
      </c>
      <c r="BI76" s="133"/>
      <c r="BJ76" s="133"/>
      <c r="BK76" s="133"/>
      <c r="BL76" s="132"/>
      <c r="BM76" s="134">
        <v>13</v>
      </c>
      <c r="BN76" s="133"/>
      <c r="BO76" s="133"/>
      <c r="BP76" s="133"/>
      <c r="BQ76" s="132"/>
      <c r="BR76" s="131"/>
      <c r="BS76" s="131"/>
      <c r="BT76" s="131"/>
      <c r="BU76" s="131"/>
      <c r="BV76" s="131"/>
      <c r="BW76" s="131"/>
      <c r="BX76" s="131"/>
      <c r="BY76" s="131"/>
      <c r="BZ76" s="130"/>
    </row>
    <row r="77" spans="1:79" ht="48.95" hidden="1" customHeight="1" x14ac:dyDescent="0.2">
      <c r="A77" s="106" t="s">
        <v>44</v>
      </c>
      <c r="B77" s="105"/>
      <c r="C77" s="127" t="s">
        <v>43</v>
      </c>
      <c r="D77" s="126"/>
      <c r="E77" s="126"/>
      <c r="F77" s="126"/>
      <c r="G77" s="126"/>
      <c r="H77" s="126"/>
      <c r="I77" s="125"/>
      <c r="J77" s="106" t="s">
        <v>42</v>
      </c>
      <c r="K77" s="128"/>
      <c r="L77" s="128"/>
      <c r="M77" s="128"/>
      <c r="N77" s="105"/>
      <c r="O77" s="127" t="s">
        <v>100</v>
      </c>
      <c r="P77" s="126"/>
      <c r="Q77" s="126"/>
      <c r="R77" s="126"/>
      <c r="S77" s="126"/>
      <c r="T77" s="126"/>
      <c r="U77" s="126"/>
      <c r="V77" s="126"/>
      <c r="W77" s="126"/>
      <c r="X77" s="125"/>
      <c r="Y77" s="124" t="s">
        <v>99</v>
      </c>
      <c r="Z77" s="123"/>
      <c r="AA77" s="123"/>
      <c r="AB77" s="123"/>
      <c r="AC77" s="122"/>
      <c r="AD77" s="124" t="s">
        <v>98</v>
      </c>
      <c r="AE77" s="123"/>
      <c r="AF77" s="123"/>
      <c r="AG77" s="123"/>
      <c r="AH77" s="122"/>
      <c r="AI77" s="124" t="s">
        <v>97</v>
      </c>
      <c r="AJ77" s="123"/>
      <c r="AK77" s="123"/>
      <c r="AL77" s="123"/>
      <c r="AM77" s="122"/>
      <c r="AN77" s="124" t="s">
        <v>96</v>
      </c>
      <c r="AO77" s="123"/>
      <c r="AP77" s="123"/>
      <c r="AQ77" s="123"/>
      <c r="AR77" s="122"/>
      <c r="AS77" s="124" t="s">
        <v>95</v>
      </c>
      <c r="AT77" s="123"/>
      <c r="AU77" s="123"/>
      <c r="AV77" s="123"/>
      <c r="AW77" s="122"/>
      <c r="AX77" s="124" t="s">
        <v>94</v>
      </c>
      <c r="AY77" s="123"/>
      <c r="AZ77" s="123"/>
      <c r="BA77" s="123"/>
      <c r="BB77" s="122"/>
      <c r="BC77" s="124" t="s">
        <v>93</v>
      </c>
      <c r="BD77" s="123"/>
      <c r="BE77" s="123"/>
      <c r="BF77" s="123"/>
      <c r="BG77" s="122"/>
      <c r="BH77" s="124" t="s">
        <v>93</v>
      </c>
      <c r="BI77" s="123"/>
      <c r="BJ77" s="123"/>
      <c r="BK77" s="123"/>
      <c r="BL77" s="122"/>
      <c r="BM77" s="121" t="s">
        <v>92</v>
      </c>
      <c r="BN77" s="120"/>
      <c r="BO77" s="120"/>
      <c r="BP77" s="120"/>
      <c r="BQ77" s="119"/>
      <c r="BR77" s="118"/>
      <c r="BS77" s="118"/>
      <c r="BT77" s="17"/>
      <c r="BU77" s="17"/>
      <c r="BV77" s="17"/>
      <c r="BW77" s="17"/>
      <c r="BX77" s="17"/>
      <c r="BY77" s="17"/>
      <c r="BZ77" s="17"/>
      <c r="CA77" s="1" t="s">
        <v>91</v>
      </c>
    </row>
    <row r="78" spans="1:79" s="91" customFormat="1" ht="17.45" customHeight="1" x14ac:dyDescent="0.2">
      <c r="A78" s="108">
        <v>0</v>
      </c>
      <c r="B78" s="107"/>
      <c r="C78" s="102" t="s">
        <v>39</v>
      </c>
      <c r="D78" s="101"/>
      <c r="E78" s="101"/>
      <c r="F78" s="101"/>
      <c r="G78" s="101"/>
      <c r="H78" s="101"/>
      <c r="I78" s="100"/>
      <c r="J78" s="117" t="s">
        <v>59</v>
      </c>
      <c r="K78" s="116"/>
      <c r="L78" s="116"/>
      <c r="M78" s="116"/>
      <c r="N78" s="115"/>
      <c r="O78" s="117" t="s">
        <v>59</v>
      </c>
      <c r="P78" s="116"/>
      <c r="Q78" s="116"/>
      <c r="R78" s="116"/>
      <c r="S78" s="116"/>
      <c r="T78" s="116"/>
      <c r="U78" s="116"/>
      <c r="V78" s="116"/>
      <c r="W78" s="116"/>
      <c r="X78" s="115"/>
      <c r="Y78" s="114"/>
      <c r="Z78" s="113"/>
      <c r="AA78" s="113"/>
      <c r="AB78" s="113"/>
      <c r="AC78" s="112"/>
      <c r="AD78" s="114"/>
      <c r="AE78" s="113"/>
      <c r="AF78" s="113"/>
      <c r="AG78" s="113"/>
      <c r="AH78" s="112"/>
      <c r="AI78" s="114"/>
      <c r="AJ78" s="113"/>
      <c r="AK78" s="113"/>
      <c r="AL78" s="113"/>
      <c r="AM78" s="112"/>
      <c r="AN78" s="114"/>
      <c r="AO78" s="113"/>
      <c r="AP78" s="113"/>
      <c r="AQ78" s="113"/>
      <c r="AR78" s="112"/>
      <c r="AS78" s="114"/>
      <c r="AT78" s="113"/>
      <c r="AU78" s="113"/>
      <c r="AV78" s="113"/>
      <c r="AW78" s="112"/>
      <c r="AX78" s="114"/>
      <c r="AY78" s="113"/>
      <c r="AZ78" s="113"/>
      <c r="BA78" s="113"/>
      <c r="BB78" s="112"/>
      <c r="BC78" s="114"/>
      <c r="BD78" s="113"/>
      <c r="BE78" s="113"/>
      <c r="BF78" s="113"/>
      <c r="BG78" s="112"/>
      <c r="BH78" s="114"/>
      <c r="BI78" s="113"/>
      <c r="BJ78" s="113"/>
      <c r="BK78" s="113"/>
      <c r="BL78" s="112"/>
      <c r="BM78" s="114"/>
      <c r="BN78" s="113"/>
      <c r="BO78" s="113"/>
      <c r="BP78" s="113"/>
      <c r="BQ78" s="112"/>
      <c r="BR78" s="93"/>
      <c r="BS78" s="93"/>
      <c r="BT78" s="93"/>
      <c r="BU78" s="93"/>
      <c r="BV78" s="93"/>
      <c r="BW78" s="93"/>
      <c r="BX78" s="93"/>
      <c r="BY78" s="93"/>
      <c r="BZ78" s="92"/>
      <c r="CA78" s="91" t="s">
        <v>90</v>
      </c>
    </row>
    <row r="79" spans="1:79" ht="30.6" customHeight="1" x14ac:dyDescent="0.2">
      <c r="A79" s="81">
        <v>1</v>
      </c>
      <c r="B79" s="79"/>
      <c r="C79" s="90" t="s">
        <v>89</v>
      </c>
      <c r="D79" s="89"/>
      <c r="E79" s="89"/>
      <c r="F79" s="89"/>
      <c r="G79" s="89"/>
      <c r="H79" s="89"/>
      <c r="I79" s="88"/>
      <c r="J79" s="87" t="s">
        <v>26</v>
      </c>
      <c r="K79" s="86"/>
      <c r="L79" s="86"/>
      <c r="M79" s="86"/>
      <c r="N79" s="85"/>
      <c r="O79" s="87" t="s">
        <v>88</v>
      </c>
      <c r="P79" s="86"/>
      <c r="Q79" s="86"/>
      <c r="R79" s="86"/>
      <c r="S79" s="86"/>
      <c r="T79" s="86"/>
      <c r="U79" s="86"/>
      <c r="V79" s="86"/>
      <c r="W79" s="86"/>
      <c r="X79" s="85"/>
      <c r="Y79" s="84">
        <v>4</v>
      </c>
      <c r="Z79" s="83"/>
      <c r="AA79" s="83"/>
      <c r="AB79" s="83"/>
      <c r="AC79" s="82"/>
      <c r="AD79" s="84">
        <v>4</v>
      </c>
      <c r="AE79" s="83"/>
      <c r="AF79" s="83"/>
      <c r="AG79" s="83"/>
      <c r="AH79" s="82"/>
      <c r="AI79" s="84">
        <v>4</v>
      </c>
      <c r="AJ79" s="83"/>
      <c r="AK79" s="83"/>
      <c r="AL79" s="83"/>
      <c r="AM79" s="82"/>
      <c r="AN79" s="84">
        <v>4</v>
      </c>
      <c r="AO79" s="83"/>
      <c r="AP79" s="83"/>
      <c r="AQ79" s="83"/>
      <c r="AR79" s="82"/>
      <c r="AS79" s="84">
        <v>4</v>
      </c>
      <c r="AT79" s="83"/>
      <c r="AU79" s="83"/>
      <c r="AV79" s="83"/>
      <c r="AW79" s="82"/>
      <c r="AX79" s="84">
        <v>4</v>
      </c>
      <c r="AY79" s="83"/>
      <c r="AZ79" s="83"/>
      <c r="BA79" s="83"/>
      <c r="BB79" s="82"/>
      <c r="BC79" s="84">
        <f>AN79-Y79</f>
        <v>0</v>
      </c>
      <c r="BD79" s="83"/>
      <c r="BE79" s="83"/>
      <c r="BF79" s="83"/>
      <c r="BG79" s="82"/>
      <c r="BH79" s="84">
        <f>AS79-AD79</f>
        <v>0</v>
      </c>
      <c r="BI79" s="83"/>
      <c r="BJ79" s="83"/>
      <c r="BK79" s="83"/>
      <c r="BL79" s="82"/>
      <c r="BM79" s="84">
        <v>0</v>
      </c>
      <c r="BN79" s="83"/>
      <c r="BO79" s="83"/>
      <c r="BP79" s="83"/>
      <c r="BQ79" s="82"/>
      <c r="BR79" s="18"/>
      <c r="BS79" s="18"/>
      <c r="BT79" s="18"/>
      <c r="BU79" s="18"/>
      <c r="BV79" s="18"/>
      <c r="BW79" s="18"/>
      <c r="BX79" s="18"/>
      <c r="BY79" s="18"/>
      <c r="BZ79" s="17"/>
    </row>
    <row r="80" spans="1:79" ht="33" customHeight="1" x14ac:dyDescent="0.2">
      <c r="A80" s="81">
        <v>2</v>
      </c>
      <c r="B80" s="79"/>
      <c r="C80" s="90" t="s">
        <v>87</v>
      </c>
      <c r="D80" s="89"/>
      <c r="E80" s="89"/>
      <c r="F80" s="89"/>
      <c r="G80" s="89"/>
      <c r="H80" s="89"/>
      <c r="I80" s="88"/>
      <c r="J80" s="87" t="s">
        <v>18</v>
      </c>
      <c r="K80" s="86"/>
      <c r="L80" s="86"/>
      <c r="M80" s="86"/>
      <c r="N80" s="85"/>
      <c r="O80" s="87" t="s">
        <v>86</v>
      </c>
      <c r="P80" s="86"/>
      <c r="Q80" s="86"/>
      <c r="R80" s="86"/>
      <c r="S80" s="86"/>
      <c r="T80" s="86"/>
      <c r="U80" s="86"/>
      <c r="V80" s="86"/>
      <c r="W80" s="86"/>
      <c r="X80" s="85"/>
      <c r="Y80" s="84">
        <f>AA44</f>
        <v>64524739</v>
      </c>
      <c r="Z80" s="83"/>
      <c r="AA80" s="83"/>
      <c r="AB80" s="83"/>
      <c r="AC80" s="82"/>
      <c r="AD80" s="84">
        <f>X68</f>
        <v>4546224</v>
      </c>
      <c r="AE80" s="83"/>
      <c r="AF80" s="83"/>
      <c r="AG80" s="83"/>
      <c r="AH80" s="82"/>
      <c r="AI80" s="84">
        <f>Y80+AD80</f>
        <v>69070963</v>
      </c>
      <c r="AJ80" s="83"/>
      <c r="AK80" s="83"/>
      <c r="AL80" s="83"/>
      <c r="AM80" s="82"/>
      <c r="AN80" s="84">
        <f>AI68</f>
        <v>64333132.439999998</v>
      </c>
      <c r="AO80" s="83"/>
      <c r="AP80" s="83"/>
      <c r="AQ80" s="83"/>
      <c r="AR80" s="82"/>
      <c r="AS80" s="84">
        <f>AN68</f>
        <v>5752998.9100000001</v>
      </c>
      <c r="AT80" s="83"/>
      <c r="AU80" s="83"/>
      <c r="AV80" s="83"/>
      <c r="AW80" s="82"/>
      <c r="AX80" s="84">
        <f>AN80+AS80</f>
        <v>70086131.349999994</v>
      </c>
      <c r="AY80" s="83"/>
      <c r="AZ80" s="83"/>
      <c r="BA80" s="83"/>
      <c r="BB80" s="82"/>
      <c r="BC80" s="84">
        <f>AN80-Y80</f>
        <v>-191606.56000000238</v>
      </c>
      <c r="BD80" s="83"/>
      <c r="BE80" s="83"/>
      <c r="BF80" s="83"/>
      <c r="BG80" s="82"/>
      <c r="BH80" s="84">
        <f>AS80-AD80</f>
        <v>1206774.9100000001</v>
      </c>
      <c r="BI80" s="83"/>
      <c r="BJ80" s="83"/>
      <c r="BK80" s="83"/>
      <c r="BL80" s="82"/>
      <c r="BM80" s="84">
        <f>AX80-AI80</f>
        <v>1015168.349999994</v>
      </c>
      <c r="BN80" s="83"/>
      <c r="BO80" s="83"/>
      <c r="BP80" s="83"/>
      <c r="BQ80" s="82"/>
      <c r="BR80" s="18"/>
      <c r="BS80" s="18"/>
      <c r="BT80" s="18"/>
      <c r="BU80" s="18"/>
      <c r="BV80" s="18"/>
      <c r="BW80" s="18"/>
      <c r="BX80" s="18"/>
      <c r="BY80" s="18"/>
      <c r="BZ80" s="17"/>
    </row>
    <row r="81" spans="1:78" ht="42" customHeight="1" x14ac:dyDescent="0.2">
      <c r="A81" s="81">
        <v>3</v>
      </c>
      <c r="B81" s="79"/>
      <c r="C81" s="90" t="s">
        <v>33</v>
      </c>
      <c r="D81" s="89"/>
      <c r="E81" s="89"/>
      <c r="F81" s="89"/>
      <c r="G81" s="89"/>
      <c r="H81" s="89"/>
      <c r="I81" s="88"/>
      <c r="J81" s="87" t="s">
        <v>18</v>
      </c>
      <c r="K81" s="86"/>
      <c r="L81" s="86"/>
      <c r="M81" s="86"/>
      <c r="N81" s="85"/>
      <c r="O81" s="87" t="s">
        <v>86</v>
      </c>
      <c r="P81" s="86"/>
      <c r="Q81" s="86"/>
      <c r="R81" s="86"/>
      <c r="S81" s="86"/>
      <c r="T81" s="86"/>
      <c r="U81" s="86"/>
      <c r="V81" s="86"/>
      <c r="W81" s="86"/>
      <c r="X81" s="85"/>
      <c r="Y81" s="84">
        <v>411157</v>
      </c>
      <c r="Z81" s="83"/>
      <c r="AA81" s="83"/>
      <c r="AB81" s="83"/>
      <c r="AC81" s="82"/>
      <c r="AD81" s="84">
        <v>0</v>
      </c>
      <c r="AE81" s="83"/>
      <c r="AF81" s="83"/>
      <c r="AG81" s="83"/>
      <c r="AH81" s="82"/>
      <c r="AI81" s="84">
        <f>Y81+AD81</f>
        <v>411157</v>
      </c>
      <c r="AJ81" s="83"/>
      <c r="AK81" s="83"/>
      <c r="AL81" s="83"/>
      <c r="AM81" s="82"/>
      <c r="AN81" s="84">
        <f>196998+141120.62+61795</f>
        <v>399913.62</v>
      </c>
      <c r="AO81" s="83"/>
      <c r="AP81" s="83"/>
      <c r="AQ81" s="83"/>
      <c r="AR81" s="82"/>
      <c r="AS81" s="84">
        <v>0</v>
      </c>
      <c r="AT81" s="83"/>
      <c r="AU81" s="83"/>
      <c r="AV81" s="83"/>
      <c r="AW81" s="82"/>
      <c r="AX81" s="84">
        <f>AN81</f>
        <v>399913.62</v>
      </c>
      <c r="AY81" s="83"/>
      <c r="AZ81" s="83"/>
      <c r="BA81" s="83"/>
      <c r="BB81" s="82"/>
      <c r="BC81" s="84">
        <f>AN81-Y81</f>
        <v>-11243.380000000005</v>
      </c>
      <c r="BD81" s="83"/>
      <c r="BE81" s="83"/>
      <c r="BF81" s="83"/>
      <c r="BG81" s="82"/>
      <c r="BH81" s="84">
        <f>AS81-AD81</f>
        <v>0</v>
      </c>
      <c r="BI81" s="83"/>
      <c r="BJ81" s="83"/>
      <c r="BK81" s="83"/>
      <c r="BL81" s="82"/>
      <c r="BM81" s="84">
        <f>BC81+BH81</f>
        <v>-11243.380000000005</v>
      </c>
      <c r="BN81" s="83"/>
      <c r="BO81" s="83"/>
      <c r="BP81" s="83"/>
      <c r="BQ81" s="82"/>
      <c r="BR81" s="18"/>
      <c r="BS81" s="18"/>
      <c r="BT81" s="18"/>
      <c r="BU81" s="18"/>
      <c r="BV81" s="18"/>
      <c r="BW81" s="18"/>
      <c r="BX81" s="18"/>
      <c r="BY81" s="18"/>
      <c r="BZ81" s="17"/>
    </row>
    <row r="82" spans="1:78" ht="32.1" customHeight="1" x14ac:dyDescent="0.2">
      <c r="A82" s="81">
        <v>4</v>
      </c>
      <c r="B82" s="79"/>
      <c r="C82" s="90" t="s">
        <v>85</v>
      </c>
      <c r="D82" s="89"/>
      <c r="E82" s="89"/>
      <c r="F82" s="89"/>
      <c r="G82" s="89"/>
      <c r="H82" s="89"/>
      <c r="I82" s="88"/>
      <c r="J82" s="87" t="s">
        <v>18</v>
      </c>
      <c r="K82" s="86"/>
      <c r="L82" s="86"/>
      <c r="M82" s="86"/>
      <c r="N82" s="85"/>
      <c r="O82" s="87" t="s">
        <v>80</v>
      </c>
      <c r="P82" s="86"/>
      <c r="Q82" s="86"/>
      <c r="R82" s="86"/>
      <c r="S82" s="86"/>
      <c r="T82" s="86"/>
      <c r="U82" s="86"/>
      <c r="V82" s="86"/>
      <c r="W82" s="86"/>
      <c r="X82" s="85"/>
      <c r="Y82" s="84">
        <f>AA45</f>
        <v>236600</v>
      </c>
      <c r="Z82" s="83"/>
      <c r="AA82" s="83"/>
      <c r="AB82" s="83"/>
      <c r="AC82" s="82"/>
      <c r="AD82" s="84">
        <f>AF45</f>
        <v>54999</v>
      </c>
      <c r="AE82" s="83"/>
      <c r="AF82" s="83"/>
      <c r="AG82" s="83"/>
      <c r="AH82" s="82"/>
      <c r="AI82" s="84">
        <f>AK45</f>
        <v>291599</v>
      </c>
      <c r="AJ82" s="83"/>
      <c r="AK82" s="83"/>
      <c r="AL82" s="83"/>
      <c r="AM82" s="82"/>
      <c r="AN82" s="84">
        <f>AI67</f>
        <v>236550</v>
      </c>
      <c r="AO82" s="83"/>
      <c r="AP82" s="83"/>
      <c r="AQ82" s="83"/>
      <c r="AR82" s="82"/>
      <c r="AS82" s="84">
        <f>AN67</f>
        <v>54999</v>
      </c>
      <c r="AT82" s="83"/>
      <c r="AU82" s="83"/>
      <c r="AV82" s="83"/>
      <c r="AW82" s="82"/>
      <c r="AX82" s="84">
        <f>AN82+AS82</f>
        <v>291549</v>
      </c>
      <c r="AY82" s="83"/>
      <c r="AZ82" s="83"/>
      <c r="BA82" s="83"/>
      <c r="BB82" s="82"/>
      <c r="BC82" s="84">
        <f>AN82-Y82</f>
        <v>-50</v>
      </c>
      <c r="BD82" s="83"/>
      <c r="BE82" s="83"/>
      <c r="BF82" s="83"/>
      <c r="BG82" s="82"/>
      <c r="BH82" s="84">
        <f>AS82-AD82</f>
        <v>0</v>
      </c>
      <c r="BI82" s="83"/>
      <c r="BJ82" s="83"/>
      <c r="BK82" s="83"/>
      <c r="BL82" s="82"/>
      <c r="BM82" s="84">
        <f>BC82+BH82</f>
        <v>-50</v>
      </c>
      <c r="BN82" s="83"/>
      <c r="BO82" s="83"/>
      <c r="BP82" s="83"/>
      <c r="BQ82" s="82"/>
      <c r="BR82" s="18"/>
      <c r="BS82" s="18"/>
      <c r="BT82" s="18"/>
      <c r="BU82" s="18"/>
      <c r="BV82" s="18"/>
      <c r="BW82" s="18"/>
      <c r="BX82" s="18"/>
      <c r="BY82" s="18"/>
      <c r="BZ82" s="17"/>
    </row>
    <row r="83" spans="1:78" ht="33" customHeight="1" x14ac:dyDescent="0.2">
      <c r="A83" s="81">
        <v>5</v>
      </c>
      <c r="B83" s="79"/>
      <c r="C83" s="90" t="s">
        <v>31</v>
      </c>
      <c r="D83" s="89"/>
      <c r="E83" s="89"/>
      <c r="F83" s="89"/>
      <c r="G83" s="89"/>
      <c r="H83" s="89"/>
      <c r="I83" s="88"/>
      <c r="J83" s="87" t="s">
        <v>18</v>
      </c>
      <c r="K83" s="86"/>
      <c r="L83" s="86"/>
      <c r="M83" s="86"/>
      <c r="N83" s="85"/>
      <c r="O83" s="87" t="s">
        <v>80</v>
      </c>
      <c r="P83" s="86"/>
      <c r="Q83" s="86"/>
      <c r="R83" s="86"/>
      <c r="S83" s="86"/>
      <c r="T83" s="86"/>
      <c r="U83" s="86"/>
      <c r="V83" s="86"/>
      <c r="W83" s="86"/>
      <c r="X83" s="85"/>
      <c r="Y83" s="84">
        <v>32920</v>
      </c>
      <c r="Z83" s="83"/>
      <c r="AA83" s="83"/>
      <c r="AB83" s="83"/>
      <c r="AC83" s="82"/>
      <c r="AD83" s="84">
        <v>169000</v>
      </c>
      <c r="AE83" s="83"/>
      <c r="AF83" s="83"/>
      <c r="AG83" s="83"/>
      <c r="AH83" s="82"/>
      <c r="AI83" s="84">
        <f>Y83+AD83</f>
        <v>201920</v>
      </c>
      <c r="AJ83" s="83"/>
      <c r="AK83" s="83"/>
      <c r="AL83" s="83"/>
      <c r="AM83" s="82"/>
      <c r="AN83" s="84">
        <v>31357</v>
      </c>
      <c r="AO83" s="83"/>
      <c r="AP83" s="83"/>
      <c r="AQ83" s="83"/>
      <c r="AR83" s="82"/>
      <c r="AS83" s="84">
        <v>159000</v>
      </c>
      <c r="AT83" s="83"/>
      <c r="AU83" s="83"/>
      <c r="AV83" s="83"/>
      <c r="AW83" s="82"/>
      <c r="AX83" s="84">
        <f>AN83+AS83</f>
        <v>190357</v>
      </c>
      <c r="AY83" s="83"/>
      <c r="AZ83" s="83"/>
      <c r="BA83" s="83"/>
      <c r="BB83" s="82"/>
      <c r="BC83" s="84">
        <f>AN83-Y83</f>
        <v>-1563</v>
      </c>
      <c r="BD83" s="83"/>
      <c r="BE83" s="83"/>
      <c r="BF83" s="83"/>
      <c r="BG83" s="82"/>
      <c r="BH83" s="84">
        <f>AS83-AD83</f>
        <v>-10000</v>
      </c>
      <c r="BI83" s="83"/>
      <c r="BJ83" s="83"/>
      <c r="BK83" s="83"/>
      <c r="BL83" s="82"/>
      <c r="BM83" s="84">
        <f>AX83-AI83</f>
        <v>-11563</v>
      </c>
      <c r="BN83" s="83"/>
      <c r="BO83" s="83"/>
      <c r="BP83" s="83"/>
      <c r="BQ83" s="82"/>
      <c r="BR83" s="18"/>
      <c r="BS83" s="18"/>
      <c r="BT83" s="18"/>
      <c r="BU83" s="18"/>
      <c r="BV83" s="18"/>
      <c r="BW83" s="18"/>
      <c r="BX83" s="18"/>
      <c r="BY83" s="18"/>
      <c r="BZ83" s="17"/>
    </row>
    <row r="84" spans="1:78" ht="54.95" customHeight="1" x14ac:dyDescent="0.2">
      <c r="A84" s="81">
        <v>6</v>
      </c>
      <c r="B84" s="79"/>
      <c r="C84" s="90" t="s">
        <v>27</v>
      </c>
      <c r="D84" s="89"/>
      <c r="E84" s="89"/>
      <c r="F84" s="89"/>
      <c r="G84" s="89"/>
      <c r="H84" s="89"/>
      <c r="I84" s="88"/>
      <c r="J84" s="87" t="s">
        <v>26</v>
      </c>
      <c r="K84" s="86"/>
      <c r="L84" s="86"/>
      <c r="M84" s="86"/>
      <c r="N84" s="85"/>
      <c r="O84" s="87" t="s">
        <v>84</v>
      </c>
      <c r="P84" s="86"/>
      <c r="Q84" s="86"/>
      <c r="R84" s="86"/>
      <c r="S84" s="86"/>
      <c r="T84" s="86"/>
      <c r="U84" s="86"/>
      <c r="V84" s="86"/>
      <c r="W84" s="86"/>
      <c r="X84" s="85"/>
      <c r="Y84" s="111">
        <v>291.22000000000003</v>
      </c>
      <c r="Z84" s="110"/>
      <c r="AA84" s="110"/>
      <c r="AB84" s="110"/>
      <c r="AC84" s="109"/>
      <c r="AD84" s="84">
        <v>0</v>
      </c>
      <c r="AE84" s="83"/>
      <c r="AF84" s="83"/>
      <c r="AG84" s="83"/>
      <c r="AH84" s="82"/>
      <c r="AI84" s="111">
        <f>Y84+AD84</f>
        <v>291.22000000000003</v>
      </c>
      <c r="AJ84" s="110"/>
      <c r="AK84" s="110"/>
      <c r="AL84" s="110"/>
      <c r="AM84" s="109"/>
      <c r="AN84" s="111">
        <f>86+33.08+93.83+73.5</f>
        <v>286.40999999999997</v>
      </c>
      <c r="AO84" s="110"/>
      <c r="AP84" s="110"/>
      <c r="AQ84" s="110"/>
      <c r="AR84" s="109"/>
      <c r="AS84" s="84">
        <v>0</v>
      </c>
      <c r="AT84" s="83"/>
      <c r="AU84" s="83"/>
      <c r="AV84" s="83"/>
      <c r="AW84" s="82"/>
      <c r="AX84" s="111">
        <f>AN84</f>
        <v>286.40999999999997</v>
      </c>
      <c r="AY84" s="110"/>
      <c r="AZ84" s="110"/>
      <c r="BA84" s="110"/>
      <c r="BB84" s="109"/>
      <c r="BC84" s="111">
        <f>AN84-Y84</f>
        <v>-4.8100000000000591</v>
      </c>
      <c r="BD84" s="110"/>
      <c r="BE84" s="110"/>
      <c r="BF84" s="110"/>
      <c r="BG84" s="109"/>
      <c r="BH84" s="84">
        <f>AS84-AD84</f>
        <v>0</v>
      </c>
      <c r="BI84" s="83"/>
      <c r="BJ84" s="83"/>
      <c r="BK84" s="83"/>
      <c r="BL84" s="82"/>
      <c r="BM84" s="111">
        <f>AX84-AI84</f>
        <v>-4.8100000000000591</v>
      </c>
      <c r="BN84" s="110"/>
      <c r="BO84" s="110"/>
      <c r="BP84" s="110"/>
      <c r="BQ84" s="109"/>
      <c r="BR84" s="18"/>
      <c r="BS84" s="18"/>
      <c r="BT84" s="18"/>
      <c r="BU84" s="18"/>
      <c r="BV84" s="18"/>
      <c r="BW84" s="18"/>
      <c r="BX84" s="18"/>
      <c r="BY84" s="18"/>
      <c r="BZ84" s="17"/>
    </row>
    <row r="85" spans="1:78" ht="22.5" customHeight="1" x14ac:dyDescent="0.2">
      <c r="A85" s="81">
        <v>7</v>
      </c>
      <c r="B85" s="79"/>
      <c r="C85" s="90" t="s">
        <v>83</v>
      </c>
      <c r="D85" s="89"/>
      <c r="E85" s="89"/>
      <c r="F85" s="89"/>
      <c r="G85" s="89"/>
      <c r="H85" s="89"/>
      <c r="I85" s="88"/>
      <c r="J85" s="87" t="s">
        <v>26</v>
      </c>
      <c r="K85" s="86"/>
      <c r="L85" s="86"/>
      <c r="M85" s="86"/>
      <c r="N85" s="85"/>
      <c r="O85" s="87" t="s">
        <v>82</v>
      </c>
      <c r="P85" s="86"/>
      <c r="Q85" s="86"/>
      <c r="R85" s="86"/>
      <c r="S85" s="86"/>
      <c r="T85" s="86"/>
      <c r="U85" s="86"/>
      <c r="V85" s="86"/>
      <c r="W85" s="86"/>
      <c r="X85" s="85"/>
      <c r="Y85" s="111">
        <v>121.5</v>
      </c>
      <c r="Z85" s="110"/>
      <c r="AA85" s="110"/>
      <c r="AB85" s="110"/>
      <c r="AC85" s="109"/>
      <c r="AD85" s="84">
        <v>0</v>
      </c>
      <c r="AE85" s="83"/>
      <c r="AF85" s="83"/>
      <c r="AG85" s="83"/>
      <c r="AH85" s="82"/>
      <c r="AI85" s="111">
        <f>Y85</f>
        <v>121.5</v>
      </c>
      <c r="AJ85" s="110"/>
      <c r="AK85" s="110"/>
      <c r="AL85" s="110"/>
      <c r="AM85" s="109"/>
      <c r="AN85" s="111">
        <f>34.25+22.58+33.58+32</f>
        <v>122.41</v>
      </c>
      <c r="AO85" s="110"/>
      <c r="AP85" s="110"/>
      <c r="AQ85" s="110"/>
      <c r="AR85" s="109"/>
      <c r="AS85" s="84">
        <v>0</v>
      </c>
      <c r="AT85" s="83"/>
      <c r="AU85" s="83"/>
      <c r="AV85" s="83"/>
      <c r="AW85" s="82"/>
      <c r="AX85" s="111">
        <f>AN85</f>
        <v>122.41</v>
      </c>
      <c r="AY85" s="110"/>
      <c r="AZ85" s="110"/>
      <c r="BA85" s="110"/>
      <c r="BB85" s="109"/>
      <c r="BC85" s="111">
        <f>AN85-Y85</f>
        <v>0.90999999999999659</v>
      </c>
      <c r="BD85" s="110"/>
      <c r="BE85" s="110"/>
      <c r="BF85" s="110"/>
      <c r="BG85" s="109"/>
      <c r="BH85" s="84">
        <f>AS85-AD85</f>
        <v>0</v>
      </c>
      <c r="BI85" s="83"/>
      <c r="BJ85" s="83"/>
      <c r="BK85" s="83"/>
      <c r="BL85" s="82"/>
      <c r="BM85" s="111">
        <f>BC85</f>
        <v>0.90999999999999659</v>
      </c>
      <c r="BN85" s="110"/>
      <c r="BO85" s="110"/>
      <c r="BP85" s="110"/>
      <c r="BQ85" s="109"/>
      <c r="BR85" s="18"/>
      <c r="BS85" s="18"/>
      <c r="BT85" s="18"/>
      <c r="BU85" s="18"/>
      <c r="BV85" s="18"/>
      <c r="BW85" s="18"/>
      <c r="BX85" s="18"/>
      <c r="BY85" s="18"/>
      <c r="BZ85" s="17"/>
    </row>
    <row r="86" spans="1:78" ht="29.45" customHeight="1" x14ac:dyDescent="0.2">
      <c r="A86" s="81">
        <v>8</v>
      </c>
      <c r="B86" s="79"/>
      <c r="C86" s="90" t="s">
        <v>29</v>
      </c>
      <c r="D86" s="89"/>
      <c r="E86" s="89"/>
      <c r="F86" s="89"/>
      <c r="G86" s="89"/>
      <c r="H86" s="89"/>
      <c r="I86" s="88"/>
      <c r="J86" s="87" t="s">
        <v>18</v>
      </c>
      <c r="K86" s="86"/>
      <c r="L86" s="86"/>
      <c r="M86" s="86"/>
      <c r="N86" s="85"/>
      <c r="O86" s="87" t="s">
        <v>81</v>
      </c>
      <c r="P86" s="86"/>
      <c r="Q86" s="86"/>
      <c r="R86" s="86"/>
      <c r="S86" s="86"/>
      <c r="T86" s="86"/>
      <c r="U86" s="86"/>
      <c r="V86" s="86"/>
      <c r="W86" s="86"/>
      <c r="X86" s="85"/>
      <c r="Y86" s="84">
        <v>351683</v>
      </c>
      <c r="Z86" s="83"/>
      <c r="AA86" s="83"/>
      <c r="AB86" s="83"/>
      <c r="AC86" s="82"/>
      <c r="AD86" s="84">
        <v>258432</v>
      </c>
      <c r="AE86" s="83"/>
      <c r="AF86" s="83"/>
      <c r="AG86" s="83"/>
      <c r="AH86" s="82"/>
      <c r="AI86" s="84">
        <f>Y86+AD86</f>
        <v>610115</v>
      </c>
      <c r="AJ86" s="83"/>
      <c r="AK86" s="83"/>
      <c r="AL86" s="83"/>
      <c r="AM86" s="82"/>
      <c r="AN86" s="84">
        <f>196990+89263+23514</f>
        <v>309767</v>
      </c>
      <c r="AO86" s="83"/>
      <c r="AP86" s="83"/>
      <c r="AQ86" s="83"/>
      <c r="AR86" s="82"/>
      <c r="AS86" s="84">
        <f>89000+11896+173970</f>
        <v>274866</v>
      </c>
      <c r="AT86" s="83"/>
      <c r="AU86" s="83"/>
      <c r="AV86" s="83"/>
      <c r="AW86" s="82"/>
      <c r="AX86" s="84">
        <f>AN86+AS86</f>
        <v>584633</v>
      </c>
      <c r="AY86" s="83"/>
      <c r="AZ86" s="83"/>
      <c r="BA86" s="83"/>
      <c r="BB86" s="82"/>
      <c r="BC86" s="84">
        <f>AN86-Y86</f>
        <v>-41916</v>
      </c>
      <c r="BD86" s="83"/>
      <c r="BE86" s="83"/>
      <c r="BF86" s="83"/>
      <c r="BG86" s="82"/>
      <c r="BH86" s="84">
        <f>AS86-AD86</f>
        <v>16434</v>
      </c>
      <c r="BI86" s="83"/>
      <c r="BJ86" s="83"/>
      <c r="BK86" s="83"/>
      <c r="BL86" s="82"/>
      <c r="BM86" s="84">
        <f>BC86+BH86</f>
        <v>-25482</v>
      </c>
      <c r="BN86" s="83"/>
      <c r="BO86" s="83"/>
      <c r="BP86" s="83"/>
      <c r="BQ86" s="82"/>
      <c r="BR86" s="18"/>
      <c r="BS86" s="18"/>
      <c r="BT86" s="18"/>
      <c r="BU86" s="18"/>
      <c r="BV86" s="18"/>
      <c r="BW86" s="18"/>
      <c r="BX86" s="18"/>
      <c r="BY86" s="18"/>
      <c r="BZ86" s="17"/>
    </row>
    <row r="87" spans="1:78" ht="61.5" customHeight="1" x14ac:dyDescent="0.2">
      <c r="A87" s="81">
        <v>9</v>
      </c>
      <c r="B87" s="79"/>
      <c r="C87" s="90" t="s">
        <v>24</v>
      </c>
      <c r="D87" s="89"/>
      <c r="E87" s="89"/>
      <c r="F87" s="89"/>
      <c r="G87" s="89"/>
      <c r="H87" s="89"/>
      <c r="I87" s="88"/>
      <c r="J87" s="87" t="s">
        <v>18</v>
      </c>
      <c r="K87" s="86"/>
      <c r="L87" s="86"/>
      <c r="M87" s="86"/>
      <c r="N87" s="85"/>
      <c r="O87" s="87" t="s">
        <v>80</v>
      </c>
      <c r="P87" s="86"/>
      <c r="Q87" s="86"/>
      <c r="R87" s="86"/>
      <c r="S87" s="86"/>
      <c r="T87" s="86"/>
      <c r="U87" s="86"/>
      <c r="V87" s="86"/>
      <c r="W87" s="86"/>
      <c r="X87" s="85"/>
      <c r="Y87" s="84">
        <v>0</v>
      </c>
      <c r="Z87" s="83"/>
      <c r="AA87" s="83"/>
      <c r="AB87" s="83"/>
      <c r="AC87" s="82"/>
      <c r="AD87" s="84">
        <v>1000000</v>
      </c>
      <c r="AE87" s="83"/>
      <c r="AF87" s="83"/>
      <c r="AG87" s="83"/>
      <c r="AH87" s="82"/>
      <c r="AI87" s="84">
        <f>Y87+AD87</f>
        <v>1000000</v>
      </c>
      <c r="AJ87" s="83"/>
      <c r="AK87" s="83"/>
      <c r="AL87" s="83"/>
      <c r="AM87" s="82"/>
      <c r="AN87" s="84">
        <v>0</v>
      </c>
      <c r="AO87" s="83"/>
      <c r="AP87" s="83"/>
      <c r="AQ87" s="83"/>
      <c r="AR87" s="82"/>
      <c r="AS87" s="84">
        <v>994040</v>
      </c>
      <c r="AT87" s="83"/>
      <c r="AU87" s="83"/>
      <c r="AV87" s="83"/>
      <c r="AW87" s="82"/>
      <c r="AX87" s="84">
        <f>AS87</f>
        <v>994040</v>
      </c>
      <c r="AY87" s="83"/>
      <c r="AZ87" s="83"/>
      <c r="BA87" s="83"/>
      <c r="BB87" s="82"/>
      <c r="BC87" s="84">
        <v>0</v>
      </c>
      <c r="BD87" s="83"/>
      <c r="BE87" s="83"/>
      <c r="BF87" s="83"/>
      <c r="BG87" s="82"/>
      <c r="BH87" s="84">
        <f>AS87-AD87</f>
        <v>-5960</v>
      </c>
      <c r="BI87" s="83"/>
      <c r="BJ87" s="83"/>
      <c r="BK87" s="83"/>
      <c r="BL87" s="82"/>
      <c r="BM87" s="84">
        <f>AX87-AI87</f>
        <v>-5960</v>
      </c>
      <c r="BN87" s="83"/>
      <c r="BO87" s="83"/>
      <c r="BP87" s="83"/>
      <c r="BQ87" s="82"/>
      <c r="BR87" s="18"/>
      <c r="BS87" s="18"/>
      <c r="BT87" s="18"/>
      <c r="BU87" s="18"/>
      <c r="BV87" s="18"/>
      <c r="BW87" s="18"/>
      <c r="BX87" s="18"/>
      <c r="BY87" s="18"/>
      <c r="BZ87" s="17"/>
    </row>
    <row r="88" spans="1:78" ht="90.95" customHeight="1" x14ac:dyDescent="0.2">
      <c r="A88" s="81">
        <v>10</v>
      </c>
      <c r="B88" s="79"/>
      <c r="C88" s="90" t="s">
        <v>22</v>
      </c>
      <c r="D88" s="89"/>
      <c r="E88" s="89"/>
      <c r="F88" s="89"/>
      <c r="G88" s="89"/>
      <c r="H88" s="89"/>
      <c r="I88" s="88"/>
      <c r="J88" s="87" t="s">
        <v>18</v>
      </c>
      <c r="K88" s="86"/>
      <c r="L88" s="86"/>
      <c r="M88" s="86"/>
      <c r="N88" s="85"/>
      <c r="O88" s="87" t="s">
        <v>80</v>
      </c>
      <c r="P88" s="86"/>
      <c r="Q88" s="86"/>
      <c r="R88" s="86"/>
      <c r="S88" s="86"/>
      <c r="T88" s="86"/>
      <c r="U88" s="86"/>
      <c r="V88" s="86"/>
      <c r="W88" s="86"/>
      <c r="X88" s="85"/>
      <c r="Y88" s="84">
        <v>0</v>
      </c>
      <c r="Z88" s="83"/>
      <c r="AA88" s="83"/>
      <c r="AB88" s="83"/>
      <c r="AC88" s="82"/>
      <c r="AD88" s="84">
        <v>1671946</v>
      </c>
      <c r="AE88" s="83"/>
      <c r="AF88" s="83"/>
      <c r="AG88" s="83"/>
      <c r="AH88" s="82"/>
      <c r="AI88" s="84">
        <f>Y88+AD88</f>
        <v>1671946</v>
      </c>
      <c r="AJ88" s="83"/>
      <c r="AK88" s="83"/>
      <c r="AL88" s="83"/>
      <c r="AM88" s="82"/>
      <c r="AN88" s="84">
        <v>0</v>
      </c>
      <c r="AO88" s="83"/>
      <c r="AP88" s="83"/>
      <c r="AQ88" s="83"/>
      <c r="AR88" s="82"/>
      <c r="AS88" s="84">
        <v>1112870</v>
      </c>
      <c r="AT88" s="83"/>
      <c r="AU88" s="83"/>
      <c r="AV88" s="83"/>
      <c r="AW88" s="82"/>
      <c r="AX88" s="84">
        <f>AS88</f>
        <v>1112870</v>
      </c>
      <c r="AY88" s="83"/>
      <c r="AZ88" s="83"/>
      <c r="BA88" s="83"/>
      <c r="BB88" s="82"/>
      <c r="BC88" s="84">
        <v>0</v>
      </c>
      <c r="BD88" s="83"/>
      <c r="BE88" s="83"/>
      <c r="BF88" s="83"/>
      <c r="BG88" s="82"/>
      <c r="BH88" s="84">
        <f>AS88-AD88</f>
        <v>-559076</v>
      </c>
      <c r="BI88" s="83"/>
      <c r="BJ88" s="83"/>
      <c r="BK88" s="83"/>
      <c r="BL88" s="82"/>
      <c r="BM88" s="84">
        <f>AX88-AI88</f>
        <v>-559076</v>
      </c>
      <c r="BN88" s="83"/>
      <c r="BO88" s="83"/>
      <c r="BP88" s="83"/>
      <c r="BQ88" s="82"/>
      <c r="BR88" s="18"/>
      <c r="BS88" s="18"/>
      <c r="BT88" s="18"/>
      <c r="BU88" s="18"/>
      <c r="BV88" s="18"/>
      <c r="BW88" s="18"/>
      <c r="BX88" s="18"/>
      <c r="BY88" s="18"/>
      <c r="BZ88" s="17"/>
    </row>
    <row r="89" spans="1:78" s="91" customFormat="1" ht="14.45" customHeight="1" x14ac:dyDescent="0.2">
      <c r="A89" s="108">
        <v>0</v>
      </c>
      <c r="B89" s="107"/>
      <c r="C89" s="102" t="s">
        <v>79</v>
      </c>
      <c r="D89" s="101"/>
      <c r="E89" s="101"/>
      <c r="F89" s="101"/>
      <c r="G89" s="101"/>
      <c r="H89" s="101"/>
      <c r="I89" s="100"/>
      <c r="J89" s="99" t="s">
        <v>59</v>
      </c>
      <c r="K89" s="98"/>
      <c r="L89" s="98"/>
      <c r="M89" s="98"/>
      <c r="N89" s="97"/>
      <c r="O89" s="99" t="s">
        <v>59</v>
      </c>
      <c r="P89" s="98"/>
      <c r="Q89" s="98"/>
      <c r="R89" s="98"/>
      <c r="S89" s="98"/>
      <c r="T89" s="98"/>
      <c r="U89" s="98"/>
      <c r="V89" s="98"/>
      <c r="W89" s="98"/>
      <c r="X89" s="97"/>
      <c r="Y89" s="96"/>
      <c r="Z89" s="95"/>
      <c r="AA89" s="95"/>
      <c r="AB89" s="95"/>
      <c r="AC89" s="94"/>
      <c r="AD89" s="96"/>
      <c r="AE89" s="95"/>
      <c r="AF89" s="95"/>
      <c r="AG89" s="95"/>
      <c r="AH89" s="94"/>
      <c r="AI89" s="96"/>
      <c r="AJ89" s="95"/>
      <c r="AK89" s="95"/>
      <c r="AL89" s="95"/>
      <c r="AM89" s="94"/>
      <c r="AN89" s="96"/>
      <c r="AO89" s="95"/>
      <c r="AP89" s="95"/>
      <c r="AQ89" s="95"/>
      <c r="AR89" s="94"/>
      <c r="AS89" s="96"/>
      <c r="AT89" s="95"/>
      <c r="AU89" s="95"/>
      <c r="AV89" s="95"/>
      <c r="AW89" s="94"/>
      <c r="AX89" s="96"/>
      <c r="AY89" s="95"/>
      <c r="AZ89" s="95"/>
      <c r="BA89" s="95"/>
      <c r="BB89" s="94"/>
      <c r="BC89" s="96"/>
      <c r="BD89" s="95"/>
      <c r="BE89" s="95"/>
      <c r="BF89" s="95"/>
      <c r="BG89" s="94"/>
      <c r="BH89" s="96"/>
      <c r="BI89" s="95"/>
      <c r="BJ89" s="95"/>
      <c r="BK89" s="95"/>
      <c r="BL89" s="94"/>
      <c r="BM89" s="96"/>
      <c r="BN89" s="95"/>
      <c r="BO89" s="95"/>
      <c r="BP89" s="95"/>
      <c r="BQ89" s="94"/>
      <c r="BR89" s="93"/>
      <c r="BS89" s="93"/>
      <c r="BT89" s="93"/>
      <c r="BU89" s="93"/>
      <c r="BV89" s="93"/>
      <c r="BW89" s="93"/>
      <c r="BX89" s="93"/>
      <c r="BY89" s="93"/>
      <c r="BZ89" s="92"/>
    </row>
    <row r="90" spans="1:78" ht="30.95" customHeight="1" x14ac:dyDescent="0.2">
      <c r="A90" s="106">
        <v>11</v>
      </c>
      <c r="B90" s="105"/>
      <c r="C90" s="90" t="s">
        <v>78</v>
      </c>
      <c r="D90" s="89"/>
      <c r="E90" s="89"/>
      <c r="F90" s="89"/>
      <c r="G90" s="89"/>
      <c r="H90" s="89"/>
      <c r="I90" s="88"/>
      <c r="J90" s="87" t="s">
        <v>68</v>
      </c>
      <c r="K90" s="86"/>
      <c r="L90" s="86"/>
      <c r="M90" s="86"/>
      <c r="N90" s="85"/>
      <c r="O90" s="87" t="s">
        <v>76</v>
      </c>
      <c r="P90" s="86"/>
      <c r="Q90" s="86"/>
      <c r="R90" s="86"/>
      <c r="S90" s="86"/>
      <c r="T90" s="86"/>
      <c r="U90" s="86"/>
      <c r="V90" s="86"/>
      <c r="W90" s="86"/>
      <c r="X90" s="85"/>
      <c r="Y90" s="84">
        <v>2733</v>
      </c>
      <c r="Z90" s="83"/>
      <c r="AA90" s="83"/>
      <c r="AB90" s="83"/>
      <c r="AC90" s="82"/>
      <c r="AD90" s="84">
        <v>0</v>
      </c>
      <c r="AE90" s="83"/>
      <c r="AF90" s="83"/>
      <c r="AG90" s="83"/>
      <c r="AH90" s="82"/>
      <c r="AI90" s="84">
        <f>Y90</f>
        <v>2733</v>
      </c>
      <c r="AJ90" s="83"/>
      <c r="AK90" s="83"/>
      <c r="AL90" s="83"/>
      <c r="AM90" s="82"/>
      <c r="AN90" s="84">
        <f>1220+408+742+528</f>
        <v>2898</v>
      </c>
      <c r="AO90" s="83"/>
      <c r="AP90" s="83"/>
      <c r="AQ90" s="83"/>
      <c r="AR90" s="82"/>
      <c r="AS90" s="84">
        <v>0</v>
      </c>
      <c r="AT90" s="83"/>
      <c r="AU90" s="83"/>
      <c r="AV90" s="83"/>
      <c r="AW90" s="82"/>
      <c r="AX90" s="84">
        <f>AN90</f>
        <v>2898</v>
      </c>
      <c r="AY90" s="83"/>
      <c r="AZ90" s="83"/>
      <c r="BA90" s="83"/>
      <c r="BB90" s="82"/>
      <c r="BC90" s="84">
        <f>AN90-Y90</f>
        <v>165</v>
      </c>
      <c r="BD90" s="83"/>
      <c r="BE90" s="83"/>
      <c r="BF90" s="83"/>
      <c r="BG90" s="82"/>
      <c r="BH90" s="84">
        <f>AS90-AD90</f>
        <v>0</v>
      </c>
      <c r="BI90" s="83"/>
      <c r="BJ90" s="83"/>
      <c r="BK90" s="83"/>
      <c r="BL90" s="82"/>
      <c r="BM90" s="84">
        <f>BC90</f>
        <v>165</v>
      </c>
      <c r="BN90" s="83"/>
      <c r="BO90" s="83"/>
      <c r="BP90" s="83"/>
      <c r="BQ90" s="82"/>
      <c r="BR90" s="18"/>
      <c r="BS90" s="18"/>
      <c r="BT90" s="18"/>
      <c r="BU90" s="18"/>
      <c r="BV90" s="18"/>
      <c r="BW90" s="18"/>
      <c r="BX90" s="18"/>
      <c r="BY90" s="18"/>
      <c r="BZ90" s="17"/>
    </row>
    <row r="91" spans="1:78" ht="34.5" customHeight="1" x14ac:dyDescent="0.2">
      <c r="A91" s="106">
        <v>12</v>
      </c>
      <c r="B91" s="105"/>
      <c r="C91" s="90" t="s">
        <v>77</v>
      </c>
      <c r="D91" s="89"/>
      <c r="E91" s="89"/>
      <c r="F91" s="89"/>
      <c r="G91" s="89"/>
      <c r="H91" s="89"/>
      <c r="I91" s="88"/>
      <c r="J91" s="87" t="s">
        <v>68</v>
      </c>
      <c r="K91" s="86"/>
      <c r="L91" s="86"/>
      <c r="M91" s="86"/>
      <c r="N91" s="85"/>
      <c r="O91" s="87" t="s">
        <v>76</v>
      </c>
      <c r="P91" s="86"/>
      <c r="Q91" s="86"/>
      <c r="R91" s="86"/>
      <c r="S91" s="86"/>
      <c r="T91" s="86"/>
      <c r="U91" s="86"/>
      <c r="V91" s="86"/>
      <c r="W91" s="86"/>
      <c r="X91" s="85"/>
      <c r="Y91" s="84">
        <v>1395</v>
      </c>
      <c r="Z91" s="83"/>
      <c r="AA91" s="83"/>
      <c r="AB91" s="83"/>
      <c r="AC91" s="82"/>
      <c r="AD91" s="84">
        <v>0</v>
      </c>
      <c r="AE91" s="83"/>
      <c r="AF91" s="83"/>
      <c r="AG91" s="83"/>
      <c r="AH91" s="82"/>
      <c r="AI91" s="84">
        <f>Y91</f>
        <v>1395</v>
      </c>
      <c r="AJ91" s="83"/>
      <c r="AK91" s="83"/>
      <c r="AL91" s="83"/>
      <c r="AM91" s="82"/>
      <c r="AN91" s="84">
        <f>612+225+356+308</f>
        <v>1501</v>
      </c>
      <c r="AO91" s="83"/>
      <c r="AP91" s="83"/>
      <c r="AQ91" s="83"/>
      <c r="AR91" s="82"/>
      <c r="AS91" s="84">
        <v>0</v>
      </c>
      <c r="AT91" s="83"/>
      <c r="AU91" s="83"/>
      <c r="AV91" s="83"/>
      <c r="AW91" s="82"/>
      <c r="AX91" s="84">
        <f>AN91</f>
        <v>1501</v>
      </c>
      <c r="AY91" s="83"/>
      <c r="AZ91" s="83"/>
      <c r="BA91" s="83"/>
      <c r="BB91" s="82"/>
      <c r="BC91" s="84">
        <f>AN91-Y91</f>
        <v>106</v>
      </c>
      <c r="BD91" s="83"/>
      <c r="BE91" s="83"/>
      <c r="BF91" s="83"/>
      <c r="BG91" s="82"/>
      <c r="BH91" s="84">
        <f>AS91-AD91</f>
        <v>0</v>
      </c>
      <c r="BI91" s="83"/>
      <c r="BJ91" s="83"/>
      <c r="BK91" s="83"/>
      <c r="BL91" s="82"/>
      <c r="BM91" s="84">
        <f>BC91</f>
        <v>106</v>
      </c>
      <c r="BN91" s="83"/>
      <c r="BO91" s="83"/>
      <c r="BP91" s="83"/>
      <c r="BQ91" s="82"/>
      <c r="BR91" s="18"/>
      <c r="BS91" s="18"/>
      <c r="BT91" s="18"/>
      <c r="BU91" s="18"/>
      <c r="BV91" s="18"/>
      <c r="BW91" s="18"/>
      <c r="BX91" s="18"/>
      <c r="BY91" s="18"/>
      <c r="BZ91" s="17"/>
    </row>
    <row r="92" spans="1:78" ht="36.6" customHeight="1" x14ac:dyDescent="0.2">
      <c r="A92" s="106">
        <v>13</v>
      </c>
      <c r="B92" s="105"/>
      <c r="C92" s="90" t="s">
        <v>75</v>
      </c>
      <c r="D92" s="89"/>
      <c r="E92" s="89"/>
      <c r="F92" s="89"/>
      <c r="G92" s="89"/>
      <c r="H92" s="89"/>
      <c r="I92" s="88"/>
      <c r="J92" s="87" t="s">
        <v>68</v>
      </c>
      <c r="K92" s="86"/>
      <c r="L92" s="86"/>
      <c r="M92" s="86"/>
      <c r="N92" s="85"/>
      <c r="O92" s="87" t="s">
        <v>67</v>
      </c>
      <c r="P92" s="86"/>
      <c r="Q92" s="86"/>
      <c r="R92" s="86"/>
      <c r="S92" s="86"/>
      <c r="T92" s="86"/>
      <c r="U92" s="86"/>
      <c r="V92" s="86"/>
      <c r="W92" s="86"/>
      <c r="X92" s="85"/>
      <c r="Y92" s="84">
        <v>90</v>
      </c>
      <c r="Z92" s="83"/>
      <c r="AA92" s="83"/>
      <c r="AB92" s="83"/>
      <c r="AC92" s="82"/>
      <c r="AD92" s="84">
        <v>1</v>
      </c>
      <c r="AE92" s="83"/>
      <c r="AF92" s="83"/>
      <c r="AG92" s="83"/>
      <c r="AH92" s="82"/>
      <c r="AI92" s="84">
        <v>91</v>
      </c>
      <c r="AJ92" s="83"/>
      <c r="AK92" s="83"/>
      <c r="AL92" s="83"/>
      <c r="AM92" s="82"/>
      <c r="AN92" s="84">
        <v>90</v>
      </c>
      <c r="AO92" s="83"/>
      <c r="AP92" s="83"/>
      <c r="AQ92" s="83"/>
      <c r="AR92" s="82"/>
      <c r="AS92" s="84">
        <v>1</v>
      </c>
      <c r="AT92" s="83"/>
      <c r="AU92" s="83"/>
      <c r="AV92" s="83"/>
      <c r="AW92" s="82"/>
      <c r="AX92" s="84">
        <v>91</v>
      </c>
      <c r="AY92" s="83"/>
      <c r="AZ92" s="83"/>
      <c r="BA92" s="83"/>
      <c r="BB92" s="82"/>
      <c r="BC92" s="84">
        <f>AN92-Y92</f>
        <v>0</v>
      </c>
      <c r="BD92" s="83"/>
      <c r="BE92" s="83"/>
      <c r="BF92" s="83"/>
      <c r="BG92" s="82"/>
      <c r="BH92" s="84">
        <f>AS92-AD92</f>
        <v>0</v>
      </c>
      <c r="BI92" s="83"/>
      <c r="BJ92" s="83"/>
      <c r="BK92" s="83"/>
      <c r="BL92" s="82"/>
      <c r="BM92" s="84">
        <f>AX92-AI92</f>
        <v>0</v>
      </c>
      <c r="BN92" s="83"/>
      <c r="BO92" s="83"/>
      <c r="BP92" s="83"/>
      <c r="BQ92" s="82"/>
      <c r="BR92" s="18"/>
      <c r="BS92" s="18"/>
      <c r="BT92" s="18"/>
      <c r="BU92" s="18"/>
      <c r="BV92" s="18"/>
      <c r="BW92" s="18"/>
      <c r="BX92" s="18"/>
      <c r="BY92" s="18"/>
      <c r="BZ92" s="17"/>
    </row>
    <row r="93" spans="1:78" ht="45" customHeight="1" x14ac:dyDescent="0.2">
      <c r="A93" s="81">
        <v>14</v>
      </c>
      <c r="B93" s="79"/>
      <c r="C93" s="90" t="s">
        <v>74</v>
      </c>
      <c r="D93" s="89"/>
      <c r="E93" s="89"/>
      <c r="F93" s="89"/>
      <c r="G93" s="89"/>
      <c r="H93" s="89"/>
      <c r="I93" s="88"/>
      <c r="J93" s="87" t="s">
        <v>68</v>
      </c>
      <c r="K93" s="86"/>
      <c r="L93" s="86"/>
      <c r="M93" s="86"/>
      <c r="N93" s="85"/>
      <c r="O93" s="87" t="s">
        <v>67</v>
      </c>
      <c r="P93" s="86"/>
      <c r="Q93" s="86"/>
      <c r="R93" s="86"/>
      <c r="S93" s="86"/>
      <c r="T93" s="86"/>
      <c r="U93" s="86"/>
      <c r="V93" s="86"/>
      <c r="W93" s="86"/>
      <c r="X93" s="85"/>
      <c r="Y93" s="84">
        <v>398</v>
      </c>
      <c r="Z93" s="83"/>
      <c r="AA93" s="83"/>
      <c r="AB93" s="83"/>
      <c r="AC93" s="82"/>
      <c r="AD93" s="84">
        <v>27</v>
      </c>
      <c r="AE93" s="83"/>
      <c r="AF93" s="83"/>
      <c r="AG93" s="83"/>
      <c r="AH93" s="82"/>
      <c r="AI93" s="84">
        <f>Y93+AD93</f>
        <v>425</v>
      </c>
      <c r="AJ93" s="83"/>
      <c r="AK93" s="83"/>
      <c r="AL93" s="83"/>
      <c r="AM93" s="82"/>
      <c r="AN93" s="84">
        <f>260+133+34</f>
        <v>427</v>
      </c>
      <c r="AO93" s="83"/>
      <c r="AP93" s="83"/>
      <c r="AQ93" s="83"/>
      <c r="AR93" s="82"/>
      <c r="AS93" s="84">
        <f>6+115</f>
        <v>121</v>
      </c>
      <c r="AT93" s="83"/>
      <c r="AU93" s="83"/>
      <c r="AV93" s="83"/>
      <c r="AW93" s="82"/>
      <c r="AX93" s="84">
        <f>AN93+AS93</f>
        <v>548</v>
      </c>
      <c r="AY93" s="83"/>
      <c r="AZ93" s="83"/>
      <c r="BA93" s="83"/>
      <c r="BB93" s="82"/>
      <c r="BC93" s="84">
        <f>AN93-Y93</f>
        <v>29</v>
      </c>
      <c r="BD93" s="83"/>
      <c r="BE93" s="83"/>
      <c r="BF93" s="83"/>
      <c r="BG93" s="82"/>
      <c r="BH93" s="84">
        <f>AS93-AD93</f>
        <v>94</v>
      </c>
      <c r="BI93" s="83"/>
      <c r="BJ93" s="83"/>
      <c r="BK93" s="83"/>
      <c r="BL93" s="82"/>
      <c r="BM93" s="84">
        <f>BC93+BH93</f>
        <v>123</v>
      </c>
      <c r="BN93" s="83"/>
      <c r="BO93" s="83"/>
      <c r="BP93" s="83"/>
      <c r="BQ93" s="82"/>
      <c r="BR93" s="18"/>
      <c r="BS93" s="18"/>
      <c r="BT93" s="18"/>
      <c r="BU93" s="18"/>
      <c r="BV93" s="18"/>
      <c r="BW93" s="18"/>
      <c r="BX93" s="18"/>
      <c r="BY93" s="18"/>
      <c r="BZ93" s="17"/>
    </row>
    <row r="94" spans="1:78" ht="42.6" customHeight="1" x14ac:dyDescent="0.2">
      <c r="A94" s="81">
        <v>15</v>
      </c>
      <c r="B94" s="79"/>
      <c r="C94" s="90" t="s">
        <v>73</v>
      </c>
      <c r="D94" s="89"/>
      <c r="E94" s="89"/>
      <c r="F94" s="89"/>
      <c r="G94" s="89"/>
      <c r="H94" s="89"/>
      <c r="I94" s="88"/>
      <c r="J94" s="87" t="s">
        <v>68</v>
      </c>
      <c r="K94" s="86"/>
      <c r="L94" s="86"/>
      <c r="M94" s="86"/>
      <c r="N94" s="85"/>
      <c r="O94" s="87" t="s">
        <v>67</v>
      </c>
      <c r="P94" s="86"/>
      <c r="Q94" s="86"/>
      <c r="R94" s="86"/>
      <c r="S94" s="86"/>
      <c r="T94" s="86"/>
      <c r="U94" s="86"/>
      <c r="V94" s="86"/>
      <c r="W94" s="86"/>
      <c r="X94" s="85"/>
      <c r="Y94" s="84">
        <v>248</v>
      </c>
      <c r="Z94" s="83"/>
      <c r="AA94" s="83"/>
      <c r="AB94" s="83"/>
      <c r="AC94" s="82"/>
      <c r="AD94" s="84">
        <v>0</v>
      </c>
      <c r="AE94" s="83"/>
      <c r="AF94" s="83"/>
      <c r="AG94" s="83"/>
      <c r="AH94" s="82"/>
      <c r="AI94" s="84">
        <f>Y94+AD94</f>
        <v>248</v>
      </c>
      <c r="AJ94" s="83"/>
      <c r="AK94" s="83"/>
      <c r="AL94" s="83"/>
      <c r="AM94" s="82"/>
      <c r="AN94" s="84">
        <f>AI94</f>
        <v>248</v>
      </c>
      <c r="AO94" s="83"/>
      <c r="AP94" s="83"/>
      <c r="AQ94" s="83"/>
      <c r="AR94" s="82"/>
      <c r="AS94" s="84">
        <v>0</v>
      </c>
      <c r="AT94" s="83"/>
      <c r="AU94" s="83"/>
      <c r="AV94" s="83"/>
      <c r="AW94" s="82"/>
      <c r="AX94" s="84">
        <f>AN94+AS94</f>
        <v>248</v>
      </c>
      <c r="AY94" s="83"/>
      <c r="AZ94" s="83"/>
      <c r="BA94" s="83"/>
      <c r="BB94" s="82"/>
      <c r="BC94" s="84">
        <v>0</v>
      </c>
      <c r="BD94" s="83"/>
      <c r="BE94" s="83"/>
      <c r="BF94" s="83"/>
      <c r="BG94" s="82"/>
      <c r="BH94" s="84">
        <f>AS94-AD94</f>
        <v>0</v>
      </c>
      <c r="BI94" s="83"/>
      <c r="BJ94" s="83"/>
      <c r="BK94" s="83"/>
      <c r="BL94" s="82"/>
      <c r="BM94" s="84">
        <v>0</v>
      </c>
      <c r="BN94" s="83"/>
      <c r="BO94" s="83"/>
      <c r="BP94" s="83"/>
      <c r="BQ94" s="82"/>
      <c r="BR94" s="18"/>
      <c r="BS94" s="18"/>
      <c r="BT94" s="18"/>
      <c r="BU94" s="18"/>
      <c r="BV94" s="18"/>
      <c r="BW94" s="18"/>
      <c r="BX94" s="18"/>
      <c r="BY94" s="18"/>
      <c r="BZ94" s="17"/>
    </row>
    <row r="95" spans="1:78" ht="30" customHeight="1" x14ac:dyDescent="0.2">
      <c r="A95" s="81">
        <v>16</v>
      </c>
      <c r="B95" s="79"/>
      <c r="C95" s="90" t="s">
        <v>72</v>
      </c>
      <c r="D95" s="89"/>
      <c r="E95" s="89"/>
      <c r="F95" s="89"/>
      <c r="G95" s="89"/>
      <c r="H95" s="89"/>
      <c r="I95" s="88"/>
      <c r="J95" s="87" t="s">
        <v>71</v>
      </c>
      <c r="K95" s="86"/>
      <c r="L95" s="86"/>
      <c r="M95" s="86"/>
      <c r="N95" s="85"/>
      <c r="O95" s="87" t="s">
        <v>70</v>
      </c>
      <c r="P95" s="86"/>
      <c r="Q95" s="86"/>
      <c r="R95" s="86"/>
      <c r="S95" s="86"/>
      <c r="T95" s="86"/>
      <c r="U95" s="86"/>
      <c r="V95" s="86"/>
      <c r="W95" s="86"/>
      <c r="X95" s="85"/>
      <c r="Y95" s="84">
        <v>0</v>
      </c>
      <c r="Z95" s="83"/>
      <c r="AA95" s="83"/>
      <c r="AB95" s="83"/>
      <c r="AC95" s="82"/>
      <c r="AD95" s="84">
        <v>7573</v>
      </c>
      <c r="AE95" s="83"/>
      <c r="AF95" s="83"/>
      <c r="AG95" s="83"/>
      <c r="AH95" s="82"/>
      <c r="AI95" s="84">
        <f>Y95+AD95</f>
        <v>7573</v>
      </c>
      <c r="AJ95" s="83"/>
      <c r="AK95" s="83"/>
      <c r="AL95" s="83"/>
      <c r="AM95" s="82"/>
      <c r="AN95" s="84">
        <v>0</v>
      </c>
      <c r="AO95" s="83"/>
      <c r="AP95" s="83"/>
      <c r="AQ95" s="83"/>
      <c r="AR95" s="82"/>
      <c r="AS95" s="84">
        <v>7573</v>
      </c>
      <c r="AT95" s="83"/>
      <c r="AU95" s="83"/>
      <c r="AV95" s="83"/>
      <c r="AW95" s="82"/>
      <c r="AX95" s="84">
        <f>AS95</f>
        <v>7573</v>
      </c>
      <c r="AY95" s="83"/>
      <c r="AZ95" s="83"/>
      <c r="BA95" s="83"/>
      <c r="BB95" s="82"/>
      <c r="BC95" s="84">
        <v>0</v>
      </c>
      <c r="BD95" s="83"/>
      <c r="BE95" s="83"/>
      <c r="BF95" s="83"/>
      <c r="BG95" s="82"/>
      <c r="BH95" s="84">
        <f>AS95-AD95</f>
        <v>0</v>
      </c>
      <c r="BI95" s="83"/>
      <c r="BJ95" s="83"/>
      <c r="BK95" s="83"/>
      <c r="BL95" s="82"/>
      <c r="BM95" s="84">
        <v>0</v>
      </c>
      <c r="BN95" s="83"/>
      <c r="BO95" s="83"/>
      <c r="BP95" s="83"/>
      <c r="BQ95" s="82"/>
      <c r="BR95" s="18"/>
      <c r="BS95" s="18"/>
      <c r="BT95" s="18"/>
      <c r="BU95" s="18"/>
      <c r="BV95" s="18"/>
      <c r="BW95" s="18"/>
      <c r="BX95" s="18"/>
      <c r="BY95" s="18"/>
      <c r="BZ95" s="17"/>
    </row>
    <row r="96" spans="1:78" ht="37.5" customHeight="1" x14ac:dyDescent="0.2">
      <c r="A96" s="81">
        <v>17</v>
      </c>
      <c r="B96" s="79"/>
      <c r="C96" s="90" t="s">
        <v>69</v>
      </c>
      <c r="D96" s="89"/>
      <c r="E96" s="89"/>
      <c r="F96" s="89"/>
      <c r="G96" s="89"/>
      <c r="H96" s="89"/>
      <c r="I96" s="88"/>
      <c r="J96" s="87" t="s">
        <v>68</v>
      </c>
      <c r="K96" s="86"/>
      <c r="L96" s="86"/>
      <c r="M96" s="86"/>
      <c r="N96" s="85"/>
      <c r="O96" s="87" t="s">
        <v>67</v>
      </c>
      <c r="P96" s="86"/>
      <c r="Q96" s="86"/>
      <c r="R96" s="86"/>
      <c r="S96" s="86"/>
      <c r="T96" s="86"/>
      <c r="U96" s="86"/>
      <c r="V96" s="86"/>
      <c r="W96" s="86"/>
      <c r="X96" s="85"/>
      <c r="Y96" s="84">
        <v>18</v>
      </c>
      <c r="Z96" s="83"/>
      <c r="AA96" s="83"/>
      <c r="AB96" s="83"/>
      <c r="AC96" s="82"/>
      <c r="AD96" s="84">
        <v>5</v>
      </c>
      <c r="AE96" s="83"/>
      <c r="AF96" s="83"/>
      <c r="AG96" s="83"/>
      <c r="AH96" s="82"/>
      <c r="AI96" s="84">
        <v>23</v>
      </c>
      <c r="AJ96" s="83"/>
      <c r="AK96" s="83"/>
      <c r="AL96" s="83"/>
      <c r="AM96" s="82"/>
      <c r="AN96" s="84">
        <v>18</v>
      </c>
      <c r="AO96" s="83"/>
      <c r="AP96" s="83"/>
      <c r="AQ96" s="83"/>
      <c r="AR96" s="82"/>
      <c r="AS96" s="84">
        <v>5</v>
      </c>
      <c r="AT96" s="83"/>
      <c r="AU96" s="83"/>
      <c r="AV96" s="83"/>
      <c r="AW96" s="82"/>
      <c r="AX96" s="84">
        <f>AN96+AS96</f>
        <v>23</v>
      </c>
      <c r="AY96" s="83"/>
      <c r="AZ96" s="83"/>
      <c r="BA96" s="83"/>
      <c r="BB96" s="82"/>
      <c r="BC96" s="84">
        <f>AN96-Y96</f>
        <v>0</v>
      </c>
      <c r="BD96" s="83"/>
      <c r="BE96" s="83"/>
      <c r="BF96" s="83"/>
      <c r="BG96" s="82"/>
      <c r="BH96" s="84">
        <f>AS96-AD96</f>
        <v>0</v>
      </c>
      <c r="BI96" s="83"/>
      <c r="BJ96" s="83"/>
      <c r="BK96" s="83"/>
      <c r="BL96" s="82"/>
      <c r="BM96" s="84">
        <v>0</v>
      </c>
      <c r="BN96" s="83"/>
      <c r="BO96" s="83"/>
      <c r="BP96" s="83"/>
      <c r="BQ96" s="82"/>
      <c r="BR96" s="18"/>
      <c r="BS96" s="18"/>
      <c r="BT96" s="18"/>
      <c r="BU96" s="18"/>
      <c r="BV96" s="18"/>
      <c r="BW96" s="18"/>
      <c r="BX96" s="18"/>
      <c r="BY96" s="18"/>
      <c r="BZ96" s="17"/>
    </row>
    <row r="97" spans="1:78" s="91" customFormat="1" ht="18.95" customHeight="1" x14ac:dyDescent="0.2">
      <c r="A97" s="104">
        <v>0</v>
      </c>
      <c r="B97" s="103"/>
      <c r="C97" s="102" t="s">
        <v>20</v>
      </c>
      <c r="D97" s="101"/>
      <c r="E97" s="101"/>
      <c r="F97" s="101"/>
      <c r="G97" s="101"/>
      <c r="H97" s="101"/>
      <c r="I97" s="100"/>
      <c r="J97" s="99" t="s">
        <v>59</v>
      </c>
      <c r="K97" s="98"/>
      <c r="L97" s="98"/>
      <c r="M97" s="98"/>
      <c r="N97" s="97"/>
      <c r="O97" s="99" t="s">
        <v>59</v>
      </c>
      <c r="P97" s="98"/>
      <c r="Q97" s="98"/>
      <c r="R97" s="98"/>
      <c r="S97" s="98"/>
      <c r="T97" s="98"/>
      <c r="U97" s="98"/>
      <c r="V97" s="98"/>
      <c r="W97" s="98"/>
      <c r="X97" s="97"/>
      <c r="Y97" s="96"/>
      <c r="Z97" s="95"/>
      <c r="AA97" s="95"/>
      <c r="AB97" s="95"/>
      <c r="AC97" s="94"/>
      <c r="AD97" s="96"/>
      <c r="AE97" s="95"/>
      <c r="AF97" s="95"/>
      <c r="AG97" s="95"/>
      <c r="AH97" s="94"/>
      <c r="AI97" s="96"/>
      <c r="AJ97" s="95"/>
      <c r="AK97" s="95"/>
      <c r="AL97" s="95"/>
      <c r="AM97" s="94"/>
      <c r="AN97" s="96"/>
      <c r="AO97" s="95"/>
      <c r="AP97" s="95"/>
      <c r="AQ97" s="95"/>
      <c r="AR97" s="94"/>
      <c r="AS97" s="96"/>
      <c r="AT97" s="95"/>
      <c r="AU97" s="95"/>
      <c r="AV97" s="95"/>
      <c r="AW97" s="94"/>
      <c r="AX97" s="96"/>
      <c r="AY97" s="95"/>
      <c r="AZ97" s="95"/>
      <c r="BA97" s="95"/>
      <c r="BB97" s="94"/>
      <c r="BC97" s="96"/>
      <c r="BD97" s="95"/>
      <c r="BE97" s="95"/>
      <c r="BF97" s="95"/>
      <c r="BG97" s="94"/>
      <c r="BH97" s="96"/>
      <c r="BI97" s="95"/>
      <c r="BJ97" s="95"/>
      <c r="BK97" s="95"/>
      <c r="BL97" s="94"/>
      <c r="BM97" s="96"/>
      <c r="BN97" s="95"/>
      <c r="BO97" s="95"/>
      <c r="BP97" s="95"/>
      <c r="BQ97" s="94"/>
      <c r="BR97" s="93"/>
      <c r="BS97" s="93"/>
      <c r="BT97" s="93"/>
      <c r="BU97" s="93"/>
      <c r="BV97" s="93"/>
      <c r="BW97" s="93"/>
      <c r="BX97" s="93"/>
      <c r="BY97" s="93"/>
      <c r="BZ97" s="92"/>
    </row>
    <row r="98" spans="1:78" ht="38.450000000000003" customHeight="1" x14ac:dyDescent="0.2">
      <c r="A98" s="81">
        <v>18</v>
      </c>
      <c r="B98" s="79"/>
      <c r="C98" s="90" t="s">
        <v>19</v>
      </c>
      <c r="D98" s="89"/>
      <c r="E98" s="89"/>
      <c r="F98" s="89"/>
      <c r="G98" s="89"/>
      <c r="H98" s="89"/>
      <c r="I98" s="88"/>
      <c r="J98" s="87" t="s">
        <v>18</v>
      </c>
      <c r="K98" s="86"/>
      <c r="L98" s="86"/>
      <c r="M98" s="86"/>
      <c r="N98" s="85"/>
      <c r="O98" s="87" t="s">
        <v>66</v>
      </c>
      <c r="P98" s="86"/>
      <c r="Q98" s="86"/>
      <c r="R98" s="86"/>
      <c r="S98" s="86"/>
      <c r="T98" s="86"/>
      <c r="U98" s="86"/>
      <c r="V98" s="86"/>
      <c r="W98" s="86"/>
      <c r="X98" s="85"/>
      <c r="Y98" s="84">
        <v>23354</v>
      </c>
      <c r="Z98" s="83"/>
      <c r="AA98" s="83"/>
      <c r="AB98" s="83"/>
      <c r="AC98" s="82"/>
      <c r="AD98" s="84">
        <v>1659</v>
      </c>
      <c r="AE98" s="83"/>
      <c r="AF98" s="83"/>
      <c r="AG98" s="83"/>
      <c r="AH98" s="82"/>
      <c r="AI98" s="84">
        <v>25014</v>
      </c>
      <c r="AJ98" s="83"/>
      <c r="AK98" s="83"/>
      <c r="AL98" s="83"/>
      <c r="AM98" s="82"/>
      <c r="AN98" s="84">
        <f>AN80/AN90</f>
        <v>22199.148530020702</v>
      </c>
      <c r="AO98" s="83"/>
      <c r="AP98" s="83"/>
      <c r="AQ98" s="83"/>
      <c r="AR98" s="82"/>
      <c r="AS98" s="84">
        <f>AS80/AN90</f>
        <v>1985.1618046928918</v>
      </c>
      <c r="AT98" s="83"/>
      <c r="AU98" s="83"/>
      <c r="AV98" s="83"/>
      <c r="AW98" s="82"/>
      <c r="AX98" s="84">
        <f>AX80/AX90</f>
        <v>24184.310334713595</v>
      </c>
      <c r="AY98" s="83"/>
      <c r="AZ98" s="83"/>
      <c r="BA98" s="83"/>
      <c r="BB98" s="82"/>
      <c r="BC98" s="84">
        <f>AN98-Y98</f>
        <v>-1154.8514699792977</v>
      </c>
      <c r="BD98" s="83"/>
      <c r="BE98" s="83"/>
      <c r="BF98" s="83"/>
      <c r="BG98" s="82"/>
      <c r="BH98" s="84">
        <f>AS98-AD98</f>
        <v>326.16180469289179</v>
      </c>
      <c r="BI98" s="83"/>
      <c r="BJ98" s="83"/>
      <c r="BK98" s="83"/>
      <c r="BL98" s="82"/>
      <c r="BM98" s="84">
        <f>BC98+BH98</f>
        <v>-828.6896652864059</v>
      </c>
      <c r="BN98" s="83"/>
      <c r="BO98" s="83"/>
      <c r="BP98" s="83"/>
      <c r="BQ98" s="82"/>
      <c r="BR98" s="18"/>
      <c r="BS98" s="18"/>
      <c r="BT98" s="18"/>
      <c r="BU98" s="18"/>
      <c r="BV98" s="18"/>
      <c r="BW98" s="18"/>
      <c r="BX98" s="18"/>
      <c r="BY98" s="18"/>
      <c r="BZ98" s="17"/>
    </row>
    <row r="99" spans="1:78" ht="42.95" customHeight="1" x14ac:dyDescent="0.2">
      <c r="A99" s="81">
        <v>19</v>
      </c>
      <c r="B99" s="79"/>
      <c r="C99" s="90" t="s">
        <v>65</v>
      </c>
      <c r="D99" s="89"/>
      <c r="E99" s="89"/>
      <c r="F99" s="89"/>
      <c r="G99" s="89"/>
      <c r="H99" s="89"/>
      <c r="I99" s="88"/>
      <c r="J99" s="87" t="s">
        <v>18</v>
      </c>
      <c r="K99" s="86"/>
      <c r="L99" s="86"/>
      <c r="M99" s="86"/>
      <c r="N99" s="85"/>
      <c r="O99" s="87" t="s">
        <v>61</v>
      </c>
      <c r="P99" s="86"/>
      <c r="Q99" s="86"/>
      <c r="R99" s="86"/>
      <c r="S99" s="86"/>
      <c r="T99" s="86"/>
      <c r="U99" s="86"/>
      <c r="V99" s="86"/>
      <c r="W99" s="86"/>
      <c r="X99" s="85"/>
      <c r="Y99" s="84">
        <v>1658</v>
      </c>
      <c r="Z99" s="83"/>
      <c r="AA99" s="83"/>
      <c r="AB99" s="83"/>
      <c r="AC99" s="82"/>
      <c r="AD99" s="84">
        <v>0</v>
      </c>
      <c r="AE99" s="83"/>
      <c r="AF99" s="83"/>
      <c r="AG99" s="83"/>
      <c r="AH99" s="82"/>
      <c r="AI99" s="84">
        <f>Y99</f>
        <v>1658</v>
      </c>
      <c r="AJ99" s="83"/>
      <c r="AK99" s="83"/>
      <c r="AL99" s="83"/>
      <c r="AM99" s="82"/>
      <c r="AN99" s="84">
        <f>AN81/AN94</f>
        <v>1612.5549193548386</v>
      </c>
      <c r="AO99" s="83"/>
      <c r="AP99" s="83"/>
      <c r="AQ99" s="83"/>
      <c r="AR99" s="82"/>
      <c r="AS99" s="84">
        <v>0</v>
      </c>
      <c r="AT99" s="83"/>
      <c r="AU99" s="83"/>
      <c r="AV99" s="83"/>
      <c r="AW99" s="82"/>
      <c r="AX99" s="84">
        <f>AN99</f>
        <v>1612.5549193548386</v>
      </c>
      <c r="AY99" s="83"/>
      <c r="AZ99" s="83"/>
      <c r="BA99" s="83"/>
      <c r="BB99" s="82"/>
      <c r="BC99" s="84">
        <f>AN99-Y99</f>
        <v>-45.445080645161397</v>
      </c>
      <c r="BD99" s="83"/>
      <c r="BE99" s="83"/>
      <c r="BF99" s="83"/>
      <c r="BG99" s="82"/>
      <c r="BH99" s="84">
        <v>0</v>
      </c>
      <c r="BI99" s="83"/>
      <c r="BJ99" s="83"/>
      <c r="BK99" s="83"/>
      <c r="BL99" s="82"/>
      <c r="BM99" s="84">
        <f>BC99</f>
        <v>-45.445080645161397</v>
      </c>
      <c r="BN99" s="83"/>
      <c r="BO99" s="83"/>
      <c r="BP99" s="83"/>
      <c r="BQ99" s="82"/>
      <c r="BR99" s="18"/>
      <c r="BS99" s="18"/>
      <c r="BT99" s="18"/>
      <c r="BU99" s="18"/>
      <c r="BV99" s="18"/>
      <c r="BW99" s="18"/>
      <c r="BX99" s="18"/>
      <c r="BY99" s="18"/>
      <c r="BZ99" s="17"/>
    </row>
    <row r="100" spans="1:78" ht="35.450000000000003" customHeight="1" x14ac:dyDescent="0.2">
      <c r="A100" s="81">
        <v>20</v>
      </c>
      <c r="B100" s="79"/>
      <c r="C100" s="90" t="s">
        <v>64</v>
      </c>
      <c r="D100" s="89"/>
      <c r="E100" s="89"/>
      <c r="F100" s="89"/>
      <c r="G100" s="89"/>
      <c r="H100" s="89"/>
      <c r="I100" s="88"/>
      <c r="J100" s="87" t="s">
        <v>18</v>
      </c>
      <c r="K100" s="86"/>
      <c r="L100" s="86"/>
      <c r="M100" s="86"/>
      <c r="N100" s="85"/>
      <c r="O100" s="87" t="s">
        <v>50</v>
      </c>
      <c r="P100" s="86"/>
      <c r="Q100" s="86"/>
      <c r="R100" s="86"/>
      <c r="S100" s="86"/>
      <c r="T100" s="86"/>
      <c r="U100" s="86"/>
      <c r="V100" s="86"/>
      <c r="W100" s="86"/>
      <c r="X100" s="85"/>
      <c r="Y100" s="84">
        <v>14842</v>
      </c>
      <c r="Z100" s="83"/>
      <c r="AA100" s="83"/>
      <c r="AB100" s="83"/>
      <c r="AC100" s="82"/>
      <c r="AD100" s="84">
        <v>0</v>
      </c>
      <c r="AE100" s="83"/>
      <c r="AF100" s="83"/>
      <c r="AG100" s="83"/>
      <c r="AH100" s="82"/>
      <c r="AI100" s="84">
        <f>Y100</f>
        <v>14842</v>
      </c>
      <c r="AJ100" s="83"/>
      <c r="AK100" s="83"/>
      <c r="AL100" s="83"/>
      <c r="AM100" s="82"/>
      <c r="AN100" s="84">
        <f>(15345+16928+13663+16277)/4</f>
        <v>15553.25</v>
      </c>
      <c r="AO100" s="83"/>
      <c r="AP100" s="83"/>
      <c r="AQ100" s="83"/>
      <c r="AR100" s="82"/>
      <c r="AS100" s="84">
        <v>0</v>
      </c>
      <c r="AT100" s="83"/>
      <c r="AU100" s="83"/>
      <c r="AV100" s="83"/>
      <c r="AW100" s="82"/>
      <c r="AX100" s="84">
        <f>AN100</f>
        <v>15553.25</v>
      </c>
      <c r="AY100" s="83"/>
      <c r="AZ100" s="83"/>
      <c r="BA100" s="83"/>
      <c r="BB100" s="82"/>
      <c r="BC100" s="84">
        <f>AN100-Y100</f>
        <v>711.25</v>
      </c>
      <c r="BD100" s="83"/>
      <c r="BE100" s="83"/>
      <c r="BF100" s="83"/>
      <c r="BG100" s="82"/>
      <c r="BH100" s="84">
        <f>AS100-AD100</f>
        <v>0</v>
      </c>
      <c r="BI100" s="83"/>
      <c r="BJ100" s="83"/>
      <c r="BK100" s="83"/>
      <c r="BL100" s="82"/>
      <c r="BM100" s="84">
        <f>AX100-AI100</f>
        <v>711.25</v>
      </c>
      <c r="BN100" s="83"/>
      <c r="BO100" s="83"/>
      <c r="BP100" s="83"/>
      <c r="BQ100" s="82"/>
      <c r="BR100" s="18"/>
      <c r="BS100" s="18"/>
      <c r="BT100" s="18"/>
      <c r="BU100" s="18"/>
      <c r="BV100" s="18"/>
      <c r="BW100" s="18"/>
      <c r="BX100" s="18"/>
      <c r="BY100" s="18"/>
      <c r="BZ100" s="17"/>
    </row>
    <row r="101" spans="1:78" ht="50.1" customHeight="1" x14ac:dyDescent="0.2">
      <c r="A101" s="81">
        <v>21</v>
      </c>
      <c r="B101" s="79"/>
      <c r="C101" s="90" t="s">
        <v>63</v>
      </c>
      <c r="D101" s="89"/>
      <c r="E101" s="89"/>
      <c r="F101" s="89"/>
      <c r="G101" s="89"/>
      <c r="H101" s="89"/>
      <c r="I101" s="88"/>
      <c r="J101" s="87" t="s">
        <v>18</v>
      </c>
      <c r="K101" s="86"/>
      <c r="L101" s="86"/>
      <c r="M101" s="86"/>
      <c r="N101" s="85"/>
      <c r="O101" s="87" t="s">
        <v>61</v>
      </c>
      <c r="P101" s="86"/>
      <c r="Q101" s="86"/>
      <c r="R101" s="86"/>
      <c r="S101" s="86"/>
      <c r="T101" s="86"/>
      <c r="U101" s="86"/>
      <c r="V101" s="86"/>
      <c r="W101" s="86"/>
      <c r="X101" s="85"/>
      <c r="Y101" s="84">
        <v>2629</v>
      </c>
      <c r="Z101" s="83"/>
      <c r="AA101" s="83"/>
      <c r="AB101" s="83"/>
      <c r="AC101" s="82"/>
      <c r="AD101" s="84">
        <v>54999</v>
      </c>
      <c r="AE101" s="83"/>
      <c r="AF101" s="83"/>
      <c r="AG101" s="83"/>
      <c r="AH101" s="82"/>
      <c r="AI101" s="84">
        <v>3204</v>
      </c>
      <c r="AJ101" s="83"/>
      <c r="AK101" s="83"/>
      <c r="AL101" s="83"/>
      <c r="AM101" s="82"/>
      <c r="AN101" s="84">
        <v>2628</v>
      </c>
      <c r="AO101" s="83"/>
      <c r="AP101" s="83"/>
      <c r="AQ101" s="83"/>
      <c r="AR101" s="82"/>
      <c r="AS101" s="84">
        <v>54999</v>
      </c>
      <c r="AT101" s="83"/>
      <c r="AU101" s="83"/>
      <c r="AV101" s="83"/>
      <c r="AW101" s="82"/>
      <c r="AX101" s="84">
        <v>3204</v>
      </c>
      <c r="AY101" s="83"/>
      <c r="AZ101" s="83"/>
      <c r="BA101" s="83"/>
      <c r="BB101" s="82"/>
      <c r="BC101" s="84">
        <f>AN101-Y101</f>
        <v>-1</v>
      </c>
      <c r="BD101" s="83"/>
      <c r="BE101" s="83"/>
      <c r="BF101" s="83"/>
      <c r="BG101" s="82"/>
      <c r="BH101" s="84">
        <f>AS101-AD101</f>
        <v>0</v>
      </c>
      <c r="BI101" s="83"/>
      <c r="BJ101" s="83"/>
      <c r="BK101" s="83"/>
      <c r="BL101" s="82"/>
      <c r="BM101" s="84">
        <f>BC101</f>
        <v>-1</v>
      </c>
      <c r="BN101" s="83"/>
      <c r="BO101" s="83"/>
      <c r="BP101" s="83"/>
      <c r="BQ101" s="82"/>
      <c r="BR101" s="18"/>
      <c r="BS101" s="18"/>
      <c r="BT101" s="18"/>
      <c r="BU101" s="18"/>
      <c r="BV101" s="18"/>
      <c r="BW101" s="18"/>
      <c r="BX101" s="18"/>
      <c r="BY101" s="18"/>
      <c r="BZ101" s="17"/>
    </row>
    <row r="102" spans="1:78" ht="54.6" customHeight="1" x14ac:dyDescent="0.2">
      <c r="A102" s="81">
        <v>22</v>
      </c>
      <c r="B102" s="79"/>
      <c r="C102" s="90" t="s">
        <v>16</v>
      </c>
      <c r="D102" s="89"/>
      <c r="E102" s="89"/>
      <c r="F102" s="89"/>
      <c r="G102" s="89"/>
      <c r="H102" s="89"/>
      <c r="I102" s="88"/>
      <c r="J102" s="87" t="s">
        <v>18</v>
      </c>
      <c r="K102" s="86"/>
      <c r="L102" s="86"/>
      <c r="M102" s="86"/>
      <c r="N102" s="85"/>
      <c r="O102" s="87" t="s">
        <v>50</v>
      </c>
      <c r="P102" s="86"/>
      <c r="Q102" s="86"/>
      <c r="R102" s="86"/>
      <c r="S102" s="86"/>
      <c r="T102" s="86"/>
      <c r="U102" s="86"/>
      <c r="V102" s="86"/>
      <c r="W102" s="86"/>
      <c r="X102" s="85"/>
      <c r="Y102" s="84">
        <v>884</v>
      </c>
      <c r="Z102" s="83"/>
      <c r="AA102" s="83"/>
      <c r="AB102" s="83"/>
      <c r="AC102" s="82"/>
      <c r="AD102" s="84">
        <v>9572</v>
      </c>
      <c r="AE102" s="83"/>
      <c r="AF102" s="83"/>
      <c r="AG102" s="83"/>
      <c r="AH102" s="82"/>
      <c r="AI102" s="84">
        <v>1436</v>
      </c>
      <c r="AJ102" s="83"/>
      <c r="AK102" s="83"/>
      <c r="AL102" s="83"/>
      <c r="AM102" s="82"/>
      <c r="AN102" s="84">
        <f>AN86/AN93</f>
        <v>725.44964871194384</v>
      </c>
      <c r="AO102" s="83"/>
      <c r="AP102" s="83"/>
      <c r="AQ102" s="83"/>
      <c r="AR102" s="82"/>
      <c r="AS102" s="84">
        <f>AS86/AS93</f>
        <v>2271.6198347107438</v>
      </c>
      <c r="AT102" s="83"/>
      <c r="AU102" s="83"/>
      <c r="AV102" s="83"/>
      <c r="AW102" s="82"/>
      <c r="AX102" s="84">
        <f>AX86/AX93</f>
        <v>1066.8485401459855</v>
      </c>
      <c r="AY102" s="83"/>
      <c r="AZ102" s="83"/>
      <c r="BA102" s="83"/>
      <c r="BB102" s="82"/>
      <c r="BC102" s="84">
        <f>AN102-Y102</f>
        <v>-158.55035128805616</v>
      </c>
      <c r="BD102" s="83"/>
      <c r="BE102" s="83"/>
      <c r="BF102" s="83"/>
      <c r="BG102" s="82"/>
      <c r="BH102" s="84">
        <f>AS102-AD102</f>
        <v>-7300.3801652892562</v>
      </c>
      <c r="BI102" s="83"/>
      <c r="BJ102" s="83"/>
      <c r="BK102" s="83"/>
      <c r="BL102" s="82"/>
      <c r="BM102" s="84">
        <f>AX102-AI102</f>
        <v>-369.15145985401455</v>
      </c>
      <c r="BN102" s="83"/>
      <c r="BO102" s="83"/>
      <c r="BP102" s="83"/>
      <c r="BQ102" s="82"/>
      <c r="BR102" s="18"/>
      <c r="BS102" s="18"/>
      <c r="BT102" s="18"/>
      <c r="BU102" s="18"/>
      <c r="BV102" s="18"/>
      <c r="BW102" s="18"/>
      <c r="BX102" s="18"/>
      <c r="BY102" s="18"/>
      <c r="BZ102" s="17"/>
    </row>
    <row r="103" spans="1:78" ht="54.6" customHeight="1" x14ac:dyDescent="0.2">
      <c r="A103" s="81">
        <v>23</v>
      </c>
      <c r="B103" s="79"/>
      <c r="C103" s="90" t="s">
        <v>14</v>
      </c>
      <c r="D103" s="89"/>
      <c r="E103" s="89"/>
      <c r="F103" s="89"/>
      <c r="G103" s="89"/>
      <c r="H103" s="89"/>
      <c r="I103" s="88"/>
      <c r="J103" s="87" t="s">
        <v>18</v>
      </c>
      <c r="K103" s="86"/>
      <c r="L103" s="86"/>
      <c r="M103" s="86"/>
      <c r="N103" s="85"/>
      <c r="O103" s="87" t="s">
        <v>61</v>
      </c>
      <c r="P103" s="86"/>
      <c r="Q103" s="86"/>
      <c r="R103" s="86"/>
      <c r="S103" s="86"/>
      <c r="T103" s="86"/>
      <c r="U103" s="86"/>
      <c r="V103" s="86"/>
      <c r="W103" s="86"/>
      <c r="X103" s="85"/>
      <c r="Y103" s="84">
        <v>1829</v>
      </c>
      <c r="Z103" s="83"/>
      <c r="AA103" s="83"/>
      <c r="AB103" s="83"/>
      <c r="AC103" s="82"/>
      <c r="AD103" s="84">
        <v>33800</v>
      </c>
      <c r="AE103" s="83"/>
      <c r="AF103" s="83"/>
      <c r="AG103" s="83"/>
      <c r="AH103" s="82"/>
      <c r="AI103" s="84">
        <v>8779</v>
      </c>
      <c r="AJ103" s="83"/>
      <c r="AK103" s="83"/>
      <c r="AL103" s="83"/>
      <c r="AM103" s="82"/>
      <c r="AN103" s="84">
        <v>1742</v>
      </c>
      <c r="AO103" s="83"/>
      <c r="AP103" s="83"/>
      <c r="AQ103" s="83"/>
      <c r="AR103" s="82"/>
      <c r="AS103" s="84">
        <v>31800</v>
      </c>
      <c r="AT103" s="83"/>
      <c r="AU103" s="83"/>
      <c r="AV103" s="83"/>
      <c r="AW103" s="82"/>
      <c r="AX103" s="84">
        <v>8276</v>
      </c>
      <c r="AY103" s="83"/>
      <c r="AZ103" s="83"/>
      <c r="BA103" s="83"/>
      <c r="BB103" s="82"/>
      <c r="BC103" s="84">
        <f>AN103-Y103</f>
        <v>-87</v>
      </c>
      <c r="BD103" s="83"/>
      <c r="BE103" s="83"/>
      <c r="BF103" s="83"/>
      <c r="BG103" s="82"/>
      <c r="BH103" s="84">
        <f>AS103-AD103</f>
        <v>-2000</v>
      </c>
      <c r="BI103" s="83"/>
      <c r="BJ103" s="83"/>
      <c r="BK103" s="83"/>
      <c r="BL103" s="82"/>
      <c r="BM103" s="84">
        <f>AX103-AI103</f>
        <v>-503</v>
      </c>
      <c r="BN103" s="83"/>
      <c r="BO103" s="83"/>
      <c r="BP103" s="83"/>
      <c r="BQ103" s="82"/>
      <c r="BR103" s="18"/>
      <c r="BS103" s="18"/>
      <c r="BT103" s="18"/>
      <c r="BU103" s="18"/>
      <c r="BV103" s="18"/>
      <c r="BW103" s="18"/>
      <c r="BX103" s="18"/>
      <c r="BY103" s="18"/>
      <c r="BZ103" s="17"/>
    </row>
    <row r="104" spans="1:78" ht="36.950000000000003" customHeight="1" x14ac:dyDescent="0.2">
      <c r="A104" s="81">
        <v>24</v>
      </c>
      <c r="B104" s="79"/>
      <c r="C104" s="90" t="s">
        <v>62</v>
      </c>
      <c r="D104" s="89"/>
      <c r="E104" s="89"/>
      <c r="F104" s="89"/>
      <c r="G104" s="89"/>
      <c r="H104" s="89"/>
      <c r="I104" s="88"/>
      <c r="J104" s="87" t="s">
        <v>18</v>
      </c>
      <c r="K104" s="86"/>
      <c r="L104" s="86"/>
      <c r="M104" s="86"/>
      <c r="N104" s="85"/>
      <c r="O104" s="87" t="s">
        <v>61</v>
      </c>
      <c r="P104" s="86"/>
      <c r="Q104" s="86"/>
      <c r="R104" s="86"/>
      <c r="S104" s="86"/>
      <c r="T104" s="86"/>
      <c r="U104" s="86"/>
      <c r="V104" s="86"/>
      <c r="W104" s="86"/>
      <c r="X104" s="85"/>
      <c r="Y104" s="84">
        <v>0</v>
      </c>
      <c r="Z104" s="83"/>
      <c r="AA104" s="83"/>
      <c r="AB104" s="83"/>
      <c r="AC104" s="82"/>
      <c r="AD104" s="84">
        <v>132</v>
      </c>
      <c r="AE104" s="83"/>
      <c r="AF104" s="83"/>
      <c r="AG104" s="83"/>
      <c r="AH104" s="82"/>
      <c r="AI104" s="84">
        <f>AD104</f>
        <v>132</v>
      </c>
      <c r="AJ104" s="83"/>
      <c r="AK104" s="83"/>
      <c r="AL104" s="83"/>
      <c r="AM104" s="82"/>
      <c r="AN104" s="84">
        <v>0</v>
      </c>
      <c r="AO104" s="83"/>
      <c r="AP104" s="83"/>
      <c r="AQ104" s="83"/>
      <c r="AR104" s="82"/>
      <c r="AS104" s="84">
        <f>AS87/AS95</f>
        <v>131.26105902548528</v>
      </c>
      <c r="AT104" s="83"/>
      <c r="AU104" s="83"/>
      <c r="AV104" s="83"/>
      <c r="AW104" s="82"/>
      <c r="AX104" s="84">
        <f>AS104</f>
        <v>131.26105902548528</v>
      </c>
      <c r="AY104" s="83"/>
      <c r="AZ104" s="83"/>
      <c r="BA104" s="83"/>
      <c r="BB104" s="82"/>
      <c r="BC104" s="84">
        <f>0</f>
        <v>0</v>
      </c>
      <c r="BD104" s="83"/>
      <c r="BE104" s="83"/>
      <c r="BF104" s="83"/>
      <c r="BG104" s="82"/>
      <c r="BH104" s="84">
        <f>AS104-AD104</f>
        <v>-0.73894097451471907</v>
      </c>
      <c r="BI104" s="83"/>
      <c r="BJ104" s="83"/>
      <c r="BK104" s="83"/>
      <c r="BL104" s="82"/>
      <c r="BM104" s="84">
        <f>BH104</f>
        <v>-0.73894097451471907</v>
      </c>
      <c r="BN104" s="83"/>
      <c r="BO104" s="83"/>
      <c r="BP104" s="83"/>
      <c r="BQ104" s="82"/>
      <c r="BR104" s="18"/>
      <c r="BS104" s="18"/>
      <c r="BT104" s="18"/>
      <c r="BU104" s="18"/>
      <c r="BV104" s="18"/>
      <c r="BW104" s="18"/>
      <c r="BX104" s="18"/>
      <c r="BY104" s="18"/>
      <c r="BZ104" s="17"/>
    </row>
    <row r="105" spans="1:78" s="91" customFormat="1" ht="20.45" customHeight="1" x14ac:dyDescent="0.2">
      <c r="A105" s="104">
        <v>0</v>
      </c>
      <c r="B105" s="103"/>
      <c r="C105" s="102" t="s">
        <v>60</v>
      </c>
      <c r="D105" s="101"/>
      <c r="E105" s="101"/>
      <c r="F105" s="101"/>
      <c r="G105" s="101"/>
      <c r="H105" s="101"/>
      <c r="I105" s="100"/>
      <c r="J105" s="99" t="s">
        <v>59</v>
      </c>
      <c r="K105" s="98"/>
      <c r="L105" s="98"/>
      <c r="M105" s="98"/>
      <c r="N105" s="97"/>
      <c r="O105" s="99" t="s">
        <v>59</v>
      </c>
      <c r="P105" s="98"/>
      <c r="Q105" s="98"/>
      <c r="R105" s="98"/>
      <c r="S105" s="98"/>
      <c r="T105" s="98"/>
      <c r="U105" s="98"/>
      <c r="V105" s="98"/>
      <c r="W105" s="98"/>
      <c r="X105" s="97"/>
      <c r="Y105" s="96"/>
      <c r="Z105" s="95"/>
      <c r="AA105" s="95"/>
      <c r="AB105" s="95"/>
      <c r="AC105" s="94"/>
      <c r="AD105" s="96"/>
      <c r="AE105" s="95"/>
      <c r="AF105" s="95"/>
      <c r="AG105" s="95"/>
      <c r="AH105" s="94"/>
      <c r="AI105" s="96"/>
      <c r="AJ105" s="95"/>
      <c r="AK105" s="95"/>
      <c r="AL105" s="95"/>
      <c r="AM105" s="94"/>
      <c r="AN105" s="96"/>
      <c r="AO105" s="95"/>
      <c r="AP105" s="95"/>
      <c r="AQ105" s="95"/>
      <c r="AR105" s="94"/>
      <c r="AS105" s="96"/>
      <c r="AT105" s="95"/>
      <c r="AU105" s="95"/>
      <c r="AV105" s="95"/>
      <c r="AW105" s="94"/>
      <c r="AX105" s="96"/>
      <c r="AY105" s="95"/>
      <c r="AZ105" s="95"/>
      <c r="BA105" s="95"/>
      <c r="BB105" s="94"/>
      <c r="BC105" s="96"/>
      <c r="BD105" s="95"/>
      <c r="BE105" s="95"/>
      <c r="BF105" s="95"/>
      <c r="BG105" s="94"/>
      <c r="BH105" s="96"/>
      <c r="BI105" s="95"/>
      <c r="BJ105" s="95"/>
      <c r="BK105" s="95"/>
      <c r="BL105" s="94"/>
      <c r="BM105" s="96"/>
      <c r="BN105" s="95"/>
      <c r="BO105" s="95"/>
      <c r="BP105" s="95"/>
      <c r="BQ105" s="94"/>
      <c r="BR105" s="93"/>
      <c r="BS105" s="93"/>
      <c r="BT105" s="93"/>
      <c r="BU105" s="93"/>
      <c r="BV105" s="93"/>
      <c r="BW105" s="93"/>
      <c r="BX105" s="93"/>
      <c r="BY105" s="93"/>
      <c r="BZ105" s="92"/>
    </row>
    <row r="106" spans="1:78" ht="67.5" customHeight="1" x14ac:dyDescent="0.2">
      <c r="A106" s="81">
        <v>25</v>
      </c>
      <c r="B106" s="79"/>
      <c r="C106" s="90" t="s">
        <v>58</v>
      </c>
      <c r="D106" s="89"/>
      <c r="E106" s="89"/>
      <c r="F106" s="89"/>
      <c r="G106" s="89"/>
      <c r="H106" s="89"/>
      <c r="I106" s="88"/>
      <c r="J106" s="87" t="s">
        <v>51</v>
      </c>
      <c r="K106" s="86"/>
      <c r="L106" s="86"/>
      <c r="M106" s="86"/>
      <c r="N106" s="85"/>
      <c r="O106" s="87" t="s">
        <v>50</v>
      </c>
      <c r="P106" s="86"/>
      <c r="Q106" s="86"/>
      <c r="R106" s="86"/>
      <c r="S106" s="86"/>
      <c r="T106" s="86"/>
      <c r="U106" s="86"/>
      <c r="V106" s="86"/>
      <c r="W106" s="86"/>
      <c r="X106" s="85"/>
      <c r="Y106" s="84">
        <v>101</v>
      </c>
      <c r="Z106" s="83"/>
      <c r="AA106" s="83"/>
      <c r="AB106" s="83"/>
      <c r="AC106" s="82"/>
      <c r="AD106" s="84">
        <v>0</v>
      </c>
      <c r="AE106" s="83"/>
      <c r="AF106" s="83"/>
      <c r="AG106" s="83"/>
      <c r="AH106" s="82"/>
      <c r="AI106" s="84">
        <f>Y106</f>
        <v>101</v>
      </c>
      <c r="AJ106" s="83"/>
      <c r="AK106" s="83"/>
      <c r="AL106" s="83"/>
      <c r="AM106" s="82"/>
      <c r="AN106" s="84">
        <f>(105+110+105+116)/4</f>
        <v>109</v>
      </c>
      <c r="AO106" s="83"/>
      <c r="AP106" s="83"/>
      <c r="AQ106" s="83"/>
      <c r="AR106" s="82"/>
      <c r="AS106" s="84">
        <v>0</v>
      </c>
      <c r="AT106" s="83"/>
      <c r="AU106" s="83"/>
      <c r="AV106" s="83"/>
      <c r="AW106" s="82"/>
      <c r="AX106" s="84">
        <f>AN106</f>
        <v>109</v>
      </c>
      <c r="AY106" s="83"/>
      <c r="AZ106" s="83"/>
      <c r="BA106" s="83"/>
      <c r="BB106" s="82"/>
      <c r="BC106" s="84">
        <f>AN106-Y106</f>
        <v>8</v>
      </c>
      <c r="BD106" s="83"/>
      <c r="BE106" s="83"/>
      <c r="BF106" s="83"/>
      <c r="BG106" s="82"/>
      <c r="BH106" s="84">
        <f>AS106-AD106</f>
        <v>0</v>
      </c>
      <c r="BI106" s="83"/>
      <c r="BJ106" s="83"/>
      <c r="BK106" s="83"/>
      <c r="BL106" s="82"/>
      <c r="BM106" s="84">
        <f>BC106+BH106</f>
        <v>8</v>
      </c>
      <c r="BN106" s="83"/>
      <c r="BO106" s="83"/>
      <c r="BP106" s="83"/>
      <c r="BQ106" s="82"/>
      <c r="BR106" s="18"/>
      <c r="BS106" s="18"/>
      <c r="BT106" s="18"/>
      <c r="BU106" s="18"/>
      <c r="BV106" s="18"/>
      <c r="BW106" s="18"/>
      <c r="BX106" s="18"/>
      <c r="BY106" s="18"/>
      <c r="BZ106" s="17"/>
    </row>
    <row r="107" spans="1:78" ht="72.599999999999994" customHeight="1" x14ac:dyDescent="0.2">
      <c r="A107" s="81">
        <v>26</v>
      </c>
      <c r="B107" s="79"/>
      <c r="C107" s="90" t="s">
        <v>57</v>
      </c>
      <c r="D107" s="89"/>
      <c r="E107" s="89"/>
      <c r="F107" s="89"/>
      <c r="G107" s="89"/>
      <c r="H107" s="89"/>
      <c r="I107" s="88"/>
      <c r="J107" s="87" t="s">
        <v>51</v>
      </c>
      <c r="K107" s="86"/>
      <c r="L107" s="86"/>
      <c r="M107" s="86"/>
      <c r="N107" s="85"/>
      <c r="O107" s="87" t="s">
        <v>50</v>
      </c>
      <c r="P107" s="86"/>
      <c r="Q107" s="86"/>
      <c r="R107" s="86"/>
      <c r="S107" s="86"/>
      <c r="T107" s="86"/>
      <c r="U107" s="86"/>
      <c r="V107" s="86"/>
      <c r="W107" s="86"/>
      <c r="X107" s="85"/>
      <c r="Y107" s="84">
        <v>94</v>
      </c>
      <c r="Z107" s="83"/>
      <c r="AA107" s="83"/>
      <c r="AB107" s="83"/>
      <c r="AC107" s="82"/>
      <c r="AD107" s="84">
        <v>0</v>
      </c>
      <c r="AE107" s="83"/>
      <c r="AF107" s="83"/>
      <c r="AG107" s="83"/>
      <c r="AH107" s="82"/>
      <c r="AI107" s="84">
        <f>Y107</f>
        <v>94</v>
      </c>
      <c r="AJ107" s="83"/>
      <c r="AK107" s="83"/>
      <c r="AL107" s="83"/>
      <c r="AM107" s="82"/>
      <c r="AN107" s="84">
        <f>(100+103+102+101)/4</f>
        <v>101.5</v>
      </c>
      <c r="AO107" s="83"/>
      <c r="AP107" s="83"/>
      <c r="AQ107" s="83"/>
      <c r="AR107" s="82"/>
      <c r="AS107" s="84">
        <v>0</v>
      </c>
      <c r="AT107" s="83"/>
      <c r="AU107" s="83"/>
      <c r="AV107" s="83"/>
      <c r="AW107" s="82"/>
      <c r="AX107" s="84">
        <f>AN107</f>
        <v>101.5</v>
      </c>
      <c r="AY107" s="83"/>
      <c r="AZ107" s="83"/>
      <c r="BA107" s="83"/>
      <c r="BB107" s="82"/>
      <c r="BC107" s="84">
        <f>AN107-Y107</f>
        <v>7.5</v>
      </c>
      <c r="BD107" s="83"/>
      <c r="BE107" s="83"/>
      <c r="BF107" s="83"/>
      <c r="BG107" s="82"/>
      <c r="BH107" s="84">
        <f>AS107-AD107</f>
        <v>0</v>
      </c>
      <c r="BI107" s="83"/>
      <c r="BJ107" s="83"/>
      <c r="BK107" s="83"/>
      <c r="BL107" s="82"/>
      <c r="BM107" s="84">
        <f>BC107</f>
        <v>7.5</v>
      </c>
      <c r="BN107" s="83"/>
      <c r="BO107" s="83"/>
      <c r="BP107" s="83"/>
      <c r="BQ107" s="82"/>
      <c r="BR107" s="18"/>
      <c r="BS107" s="18"/>
      <c r="BT107" s="18"/>
      <c r="BU107" s="18"/>
      <c r="BV107" s="18"/>
      <c r="BW107" s="18"/>
      <c r="BX107" s="18"/>
      <c r="BY107" s="18"/>
      <c r="BZ107" s="17"/>
    </row>
    <row r="108" spans="1:78" ht="38.1" customHeight="1" x14ac:dyDescent="0.2">
      <c r="A108" s="81">
        <v>27</v>
      </c>
      <c r="B108" s="79"/>
      <c r="C108" s="90" t="s">
        <v>56</v>
      </c>
      <c r="D108" s="89"/>
      <c r="E108" s="89"/>
      <c r="F108" s="89"/>
      <c r="G108" s="89"/>
      <c r="H108" s="89"/>
      <c r="I108" s="88"/>
      <c r="J108" s="87" t="s">
        <v>51</v>
      </c>
      <c r="K108" s="86"/>
      <c r="L108" s="86"/>
      <c r="M108" s="86"/>
      <c r="N108" s="85"/>
      <c r="O108" s="87" t="s">
        <v>50</v>
      </c>
      <c r="P108" s="86"/>
      <c r="Q108" s="86"/>
      <c r="R108" s="86"/>
      <c r="S108" s="86"/>
      <c r="T108" s="86"/>
      <c r="U108" s="86"/>
      <c r="V108" s="86"/>
      <c r="W108" s="86"/>
      <c r="X108" s="85"/>
      <c r="Y108" s="84">
        <v>0</v>
      </c>
      <c r="Z108" s="83"/>
      <c r="AA108" s="83"/>
      <c r="AB108" s="83"/>
      <c r="AC108" s="82"/>
      <c r="AD108" s="84">
        <v>80</v>
      </c>
      <c r="AE108" s="83"/>
      <c r="AF108" s="83"/>
      <c r="AG108" s="83"/>
      <c r="AH108" s="82"/>
      <c r="AI108" s="84">
        <f>AD108</f>
        <v>80</v>
      </c>
      <c r="AJ108" s="83"/>
      <c r="AK108" s="83"/>
      <c r="AL108" s="83"/>
      <c r="AM108" s="82"/>
      <c r="AN108" s="84">
        <v>0</v>
      </c>
      <c r="AO108" s="83"/>
      <c r="AP108" s="83"/>
      <c r="AQ108" s="83"/>
      <c r="AR108" s="82"/>
      <c r="AS108" s="84">
        <f>1956585/2318197%</f>
        <v>84.401153137546117</v>
      </c>
      <c r="AT108" s="83"/>
      <c r="AU108" s="83"/>
      <c r="AV108" s="83"/>
      <c r="AW108" s="82"/>
      <c r="AX108" s="84">
        <f>AS108</f>
        <v>84.401153137546117</v>
      </c>
      <c r="AY108" s="83"/>
      <c r="AZ108" s="83"/>
      <c r="BA108" s="83"/>
      <c r="BB108" s="82"/>
      <c r="BC108" s="84">
        <f>AN108-Y108</f>
        <v>0</v>
      </c>
      <c r="BD108" s="83"/>
      <c r="BE108" s="83"/>
      <c r="BF108" s="83"/>
      <c r="BG108" s="82"/>
      <c r="BH108" s="84">
        <f>AS108-AD108</f>
        <v>4.4011531375461175</v>
      </c>
      <c r="BI108" s="83"/>
      <c r="BJ108" s="83"/>
      <c r="BK108" s="83"/>
      <c r="BL108" s="82"/>
      <c r="BM108" s="84">
        <f>BH108</f>
        <v>4.4011531375461175</v>
      </c>
      <c r="BN108" s="83"/>
      <c r="BO108" s="83"/>
      <c r="BP108" s="83"/>
      <c r="BQ108" s="82"/>
      <c r="BR108" s="18"/>
      <c r="BS108" s="18"/>
      <c r="BT108" s="18"/>
      <c r="BU108" s="18"/>
      <c r="BV108" s="18"/>
      <c r="BW108" s="18"/>
      <c r="BX108" s="18"/>
      <c r="BY108" s="18"/>
      <c r="BZ108" s="17"/>
    </row>
    <row r="109" spans="1:78" ht="33.950000000000003" customHeight="1" x14ac:dyDescent="0.2">
      <c r="A109" s="81">
        <v>28</v>
      </c>
      <c r="B109" s="79"/>
      <c r="C109" s="90" t="s">
        <v>55</v>
      </c>
      <c r="D109" s="89"/>
      <c r="E109" s="89"/>
      <c r="F109" s="89"/>
      <c r="G109" s="89"/>
      <c r="H109" s="89"/>
      <c r="I109" s="88"/>
      <c r="J109" s="87" t="s">
        <v>51</v>
      </c>
      <c r="K109" s="86"/>
      <c r="L109" s="86"/>
      <c r="M109" s="86"/>
      <c r="N109" s="85"/>
      <c r="O109" s="87" t="s">
        <v>50</v>
      </c>
      <c r="P109" s="86"/>
      <c r="Q109" s="86"/>
      <c r="R109" s="86"/>
      <c r="S109" s="86"/>
      <c r="T109" s="86"/>
      <c r="U109" s="86"/>
      <c r="V109" s="86"/>
      <c r="W109" s="86"/>
      <c r="X109" s="85"/>
      <c r="Y109" s="84">
        <v>89</v>
      </c>
      <c r="Z109" s="83"/>
      <c r="AA109" s="83"/>
      <c r="AB109" s="83"/>
      <c r="AC109" s="82"/>
      <c r="AD109" s="84">
        <v>22</v>
      </c>
      <c r="AE109" s="83"/>
      <c r="AF109" s="83"/>
      <c r="AG109" s="83"/>
      <c r="AH109" s="82"/>
      <c r="AI109" s="84">
        <v>85</v>
      </c>
      <c r="AJ109" s="83"/>
      <c r="AK109" s="83"/>
      <c r="AL109" s="83"/>
      <c r="AM109" s="82"/>
      <c r="AN109" s="84">
        <v>90</v>
      </c>
      <c r="AO109" s="83"/>
      <c r="AP109" s="83"/>
      <c r="AQ109" s="83"/>
      <c r="AR109" s="82"/>
      <c r="AS109" s="84">
        <v>17</v>
      </c>
      <c r="AT109" s="83"/>
      <c r="AU109" s="83"/>
      <c r="AV109" s="83"/>
      <c r="AW109" s="82"/>
      <c r="AX109" s="84">
        <f>(57941926+979256)/(64569682+5807998)%</f>
        <v>83.721404286131616</v>
      </c>
      <c r="AY109" s="83"/>
      <c r="AZ109" s="83"/>
      <c r="BA109" s="83"/>
      <c r="BB109" s="82"/>
      <c r="BC109" s="84">
        <f>AN109-Y109</f>
        <v>1</v>
      </c>
      <c r="BD109" s="83"/>
      <c r="BE109" s="83"/>
      <c r="BF109" s="83"/>
      <c r="BG109" s="82"/>
      <c r="BH109" s="84">
        <f>AS109-AD109</f>
        <v>-5</v>
      </c>
      <c r="BI109" s="83"/>
      <c r="BJ109" s="83"/>
      <c r="BK109" s="83"/>
      <c r="BL109" s="82"/>
      <c r="BM109" s="84">
        <f>AX109-AI109</f>
        <v>-1.2785957138683841</v>
      </c>
      <c r="BN109" s="83"/>
      <c r="BO109" s="83"/>
      <c r="BP109" s="83"/>
      <c r="BQ109" s="82"/>
      <c r="BR109" s="18"/>
      <c r="BS109" s="18"/>
      <c r="BT109" s="18"/>
      <c r="BU109" s="18"/>
      <c r="BV109" s="18"/>
      <c r="BW109" s="18"/>
      <c r="BX109" s="18"/>
      <c r="BY109" s="18"/>
      <c r="BZ109" s="17"/>
    </row>
    <row r="110" spans="1:78" ht="33" customHeight="1" x14ac:dyDescent="0.2">
      <c r="A110" s="81">
        <v>29</v>
      </c>
      <c r="B110" s="79"/>
      <c r="C110" s="90" t="s">
        <v>54</v>
      </c>
      <c r="D110" s="89"/>
      <c r="E110" s="89"/>
      <c r="F110" s="89"/>
      <c r="G110" s="89"/>
      <c r="H110" s="89"/>
      <c r="I110" s="88"/>
      <c r="J110" s="87" t="s">
        <v>51</v>
      </c>
      <c r="K110" s="86"/>
      <c r="L110" s="86"/>
      <c r="M110" s="86"/>
      <c r="N110" s="85"/>
      <c r="O110" s="87" t="s">
        <v>50</v>
      </c>
      <c r="P110" s="86"/>
      <c r="Q110" s="86"/>
      <c r="R110" s="86"/>
      <c r="S110" s="86"/>
      <c r="T110" s="86"/>
      <c r="U110" s="86"/>
      <c r="V110" s="86"/>
      <c r="W110" s="86"/>
      <c r="X110" s="85"/>
      <c r="Y110" s="84">
        <v>100</v>
      </c>
      <c r="Z110" s="83"/>
      <c r="AA110" s="83"/>
      <c r="AB110" s="83"/>
      <c r="AC110" s="82"/>
      <c r="AD110" s="84">
        <v>0</v>
      </c>
      <c r="AE110" s="83"/>
      <c r="AF110" s="83"/>
      <c r="AG110" s="83"/>
      <c r="AH110" s="82"/>
      <c r="AI110" s="84">
        <v>100</v>
      </c>
      <c r="AJ110" s="83"/>
      <c r="AK110" s="83"/>
      <c r="AL110" s="83"/>
      <c r="AM110" s="82"/>
      <c r="AN110" s="84">
        <v>100</v>
      </c>
      <c r="AO110" s="83"/>
      <c r="AP110" s="83"/>
      <c r="AQ110" s="83"/>
      <c r="AR110" s="82"/>
      <c r="AS110" s="84">
        <v>0</v>
      </c>
      <c r="AT110" s="83"/>
      <c r="AU110" s="83"/>
      <c r="AV110" s="83"/>
      <c r="AW110" s="82"/>
      <c r="AX110" s="84">
        <v>100</v>
      </c>
      <c r="AY110" s="83"/>
      <c r="AZ110" s="83"/>
      <c r="BA110" s="83"/>
      <c r="BB110" s="82"/>
      <c r="BC110" s="84">
        <f>AN110-Y110</f>
        <v>0</v>
      </c>
      <c r="BD110" s="83"/>
      <c r="BE110" s="83"/>
      <c r="BF110" s="83"/>
      <c r="BG110" s="82"/>
      <c r="BH110" s="84">
        <f>AS110-AD110</f>
        <v>0</v>
      </c>
      <c r="BI110" s="83"/>
      <c r="BJ110" s="83"/>
      <c r="BK110" s="83"/>
      <c r="BL110" s="82"/>
      <c r="BM110" s="84">
        <v>0</v>
      </c>
      <c r="BN110" s="83"/>
      <c r="BO110" s="83"/>
      <c r="BP110" s="83"/>
      <c r="BQ110" s="82"/>
      <c r="BR110" s="18"/>
      <c r="BS110" s="18"/>
      <c r="BT110" s="18"/>
      <c r="BU110" s="18"/>
      <c r="BV110" s="18"/>
      <c r="BW110" s="18"/>
      <c r="BX110" s="18"/>
      <c r="BY110" s="18"/>
      <c r="BZ110" s="17"/>
    </row>
    <row r="111" spans="1:78" ht="84" customHeight="1" x14ac:dyDescent="0.2">
      <c r="A111" s="81">
        <v>30</v>
      </c>
      <c r="B111" s="79"/>
      <c r="C111" s="90" t="s">
        <v>53</v>
      </c>
      <c r="D111" s="89"/>
      <c r="E111" s="89"/>
      <c r="F111" s="89"/>
      <c r="G111" s="89"/>
      <c r="H111" s="89"/>
      <c r="I111" s="88"/>
      <c r="J111" s="87" t="s">
        <v>51</v>
      </c>
      <c r="K111" s="86"/>
      <c r="L111" s="86"/>
      <c r="M111" s="86"/>
      <c r="N111" s="85"/>
      <c r="O111" s="87" t="s">
        <v>50</v>
      </c>
      <c r="P111" s="86"/>
      <c r="Q111" s="86"/>
      <c r="R111" s="86"/>
      <c r="S111" s="86"/>
      <c r="T111" s="86"/>
      <c r="U111" s="86"/>
      <c r="V111" s="86"/>
      <c r="W111" s="86"/>
      <c r="X111" s="85"/>
      <c r="Y111" s="84">
        <v>0</v>
      </c>
      <c r="Z111" s="83"/>
      <c r="AA111" s="83"/>
      <c r="AB111" s="83"/>
      <c r="AC111" s="82"/>
      <c r="AD111" s="84">
        <v>100</v>
      </c>
      <c r="AE111" s="83"/>
      <c r="AF111" s="83"/>
      <c r="AG111" s="83"/>
      <c r="AH111" s="82"/>
      <c r="AI111" s="84">
        <v>100</v>
      </c>
      <c r="AJ111" s="83"/>
      <c r="AK111" s="83"/>
      <c r="AL111" s="83"/>
      <c r="AM111" s="82"/>
      <c r="AN111" s="84">
        <v>0</v>
      </c>
      <c r="AO111" s="83"/>
      <c r="AP111" s="83"/>
      <c r="AQ111" s="83"/>
      <c r="AR111" s="82"/>
      <c r="AS111" s="84">
        <v>100</v>
      </c>
      <c r="AT111" s="83"/>
      <c r="AU111" s="83"/>
      <c r="AV111" s="83"/>
      <c r="AW111" s="82"/>
      <c r="AX111" s="84">
        <f>AS111</f>
        <v>100</v>
      </c>
      <c r="AY111" s="83"/>
      <c r="AZ111" s="83"/>
      <c r="BA111" s="83"/>
      <c r="BB111" s="82"/>
      <c r="BC111" s="84">
        <f>AN111-Y111</f>
        <v>0</v>
      </c>
      <c r="BD111" s="83"/>
      <c r="BE111" s="83"/>
      <c r="BF111" s="83"/>
      <c r="BG111" s="82"/>
      <c r="BH111" s="84">
        <f>AS111-AD111</f>
        <v>0</v>
      </c>
      <c r="BI111" s="83"/>
      <c r="BJ111" s="83"/>
      <c r="BK111" s="83"/>
      <c r="BL111" s="82"/>
      <c r="BM111" s="84">
        <f>BH111</f>
        <v>0</v>
      </c>
      <c r="BN111" s="83"/>
      <c r="BO111" s="83"/>
      <c r="BP111" s="83"/>
      <c r="BQ111" s="82"/>
      <c r="BR111" s="18"/>
      <c r="BS111" s="18"/>
      <c r="BT111" s="18"/>
      <c r="BU111" s="18"/>
      <c r="BV111" s="18"/>
      <c r="BW111" s="18"/>
      <c r="BX111" s="18"/>
      <c r="BY111" s="18"/>
      <c r="BZ111" s="17"/>
    </row>
    <row r="112" spans="1:78" ht="71.45" customHeight="1" x14ac:dyDescent="0.2">
      <c r="A112" s="81">
        <v>31</v>
      </c>
      <c r="B112" s="79"/>
      <c r="C112" s="90" t="s">
        <v>52</v>
      </c>
      <c r="D112" s="89"/>
      <c r="E112" s="89"/>
      <c r="F112" s="89"/>
      <c r="G112" s="89"/>
      <c r="H112" s="89"/>
      <c r="I112" s="88"/>
      <c r="J112" s="87" t="s">
        <v>51</v>
      </c>
      <c r="K112" s="86"/>
      <c r="L112" s="86"/>
      <c r="M112" s="86"/>
      <c r="N112" s="85"/>
      <c r="O112" s="87" t="s">
        <v>50</v>
      </c>
      <c r="P112" s="86"/>
      <c r="Q112" s="86"/>
      <c r="R112" s="86"/>
      <c r="S112" s="86"/>
      <c r="T112" s="86"/>
      <c r="U112" s="86"/>
      <c r="V112" s="86"/>
      <c r="W112" s="86"/>
      <c r="X112" s="85"/>
      <c r="Y112" s="84">
        <v>0</v>
      </c>
      <c r="Z112" s="83"/>
      <c r="AA112" s="83"/>
      <c r="AB112" s="83"/>
      <c r="AC112" s="82"/>
      <c r="AD112" s="84">
        <v>100</v>
      </c>
      <c r="AE112" s="83"/>
      <c r="AF112" s="83"/>
      <c r="AG112" s="83"/>
      <c r="AH112" s="82"/>
      <c r="AI112" s="84">
        <v>100</v>
      </c>
      <c r="AJ112" s="83"/>
      <c r="AK112" s="83"/>
      <c r="AL112" s="83"/>
      <c r="AM112" s="82"/>
      <c r="AN112" s="84">
        <v>0</v>
      </c>
      <c r="AO112" s="83"/>
      <c r="AP112" s="83"/>
      <c r="AQ112" s="83"/>
      <c r="AR112" s="82"/>
      <c r="AS112" s="84">
        <v>100</v>
      </c>
      <c r="AT112" s="83"/>
      <c r="AU112" s="83"/>
      <c r="AV112" s="83"/>
      <c r="AW112" s="82"/>
      <c r="AX112" s="84">
        <f>AN112+AS112</f>
        <v>100</v>
      </c>
      <c r="AY112" s="83"/>
      <c r="AZ112" s="83"/>
      <c r="BA112" s="83"/>
      <c r="BB112" s="82"/>
      <c r="BC112" s="84">
        <f>AN112-Y112</f>
        <v>0</v>
      </c>
      <c r="BD112" s="83"/>
      <c r="BE112" s="83"/>
      <c r="BF112" s="83"/>
      <c r="BG112" s="82"/>
      <c r="BH112" s="84">
        <v>0</v>
      </c>
      <c r="BI112" s="83"/>
      <c r="BJ112" s="83"/>
      <c r="BK112" s="83"/>
      <c r="BL112" s="82"/>
      <c r="BM112" s="84">
        <v>0</v>
      </c>
      <c r="BN112" s="83"/>
      <c r="BO112" s="83"/>
      <c r="BP112" s="83"/>
      <c r="BQ112" s="82"/>
      <c r="BR112" s="18"/>
      <c r="BS112" s="18"/>
      <c r="BT112" s="18"/>
      <c r="BU112" s="18"/>
      <c r="BV112" s="18"/>
      <c r="BW112" s="18"/>
      <c r="BX112" s="18"/>
      <c r="BY112" s="18"/>
      <c r="BZ112" s="17"/>
    </row>
    <row r="113" spans="1:79" ht="11.45" customHeight="1" x14ac:dyDescent="0.2">
      <c r="A113" s="22"/>
      <c r="B113" s="22"/>
      <c r="C113" s="21"/>
      <c r="D113" s="21"/>
      <c r="E113" s="21"/>
      <c r="F113" s="21"/>
      <c r="G113" s="21"/>
      <c r="H113" s="21"/>
      <c r="I113" s="21"/>
      <c r="J113" s="21"/>
      <c r="K113" s="21"/>
      <c r="L113" s="21"/>
      <c r="M113" s="21"/>
      <c r="N113" s="21"/>
      <c r="O113" s="21"/>
      <c r="P113" s="21"/>
      <c r="Q113" s="21"/>
      <c r="R113" s="21"/>
      <c r="S113" s="21"/>
      <c r="T113" s="21"/>
      <c r="U113" s="21"/>
      <c r="V113" s="21"/>
      <c r="W113" s="21"/>
      <c r="X113" s="21"/>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19"/>
      <c r="AY113" s="19"/>
      <c r="AZ113" s="19"/>
      <c r="BA113" s="19"/>
      <c r="BB113" s="19"/>
      <c r="BC113" s="19"/>
      <c r="BD113" s="19"/>
      <c r="BE113" s="19"/>
      <c r="BF113" s="19"/>
      <c r="BG113" s="19"/>
      <c r="BH113" s="19"/>
      <c r="BI113" s="19"/>
      <c r="BJ113" s="19"/>
      <c r="BK113" s="19"/>
      <c r="BL113" s="19"/>
      <c r="BM113" s="19"/>
      <c r="BN113" s="19"/>
      <c r="BO113" s="19"/>
      <c r="BP113" s="19"/>
      <c r="BQ113" s="19"/>
      <c r="BR113" s="18"/>
      <c r="BS113" s="18"/>
      <c r="BT113" s="18"/>
      <c r="BU113" s="18"/>
      <c r="BV113" s="18"/>
      <c r="BW113" s="18"/>
      <c r="BX113" s="18"/>
      <c r="BY113" s="18"/>
      <c r="BZ113" s="17"/>
    </row>
    <row r="114" spans="1:79" ht="15.75" x14ac:dyDescent="0.2">
      <c r="A114" s="16" t="s">
        <v>49</v>
      </c>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row>
    <row r="115" spans="1:79" ht="19.5" customHeight="1" x14ac:dyDescent="0.2">
      <c r="A115" s="22"/>
      <c r="B115" s="22"/>
      <c r="C115" s="21"/>
      <c r="D115" s="21"/>
      <c r="E115" s="21"/>
      <c r="F115" s="21"/>
      <c r="G115" s="21"/>
      <c r="H115" s="21"/>
      <c r="I115" s="21"/>
      <c r="J115" s="21"/>
      <c r="K115" s="21"/>
      <c r="L115" s="21"/>
      <c r="M115" s="21"/>
      <c r="N115" s="21"/>
      <c r="O115" s="21"/>
      <c r="P115" s="21"/>
      <c r="Q115" s="21"/>
      <c r="R115" s="21"/>
      <c r="S115" s="21"/>
      <c r="T115" s="21"/>
      <c r="U115" s="21"/>
      <c r="V115" s="21"/>
      <c r="W115" s="21"/>
      <c r="X115" s="21"/>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19"/>
      <c r="AY115" s="19"/>
      <c r="AZ115" s="19"/>
      <c r="BA115" s="19"/>
      <c r="BB115" s="19"/>
      <c r="BC115" s="19"/>
      <c r="BD115" s="19"/>
      <c r="BE115" s="19"/>
      <c r="BF115" s="19"/>
      <c r="BG115" s="19"/>
      <c r="BH115" s="19"/>
      <c r="BI115" s="19"/>
      <c r="BJ115" s="19"/>
      <c r="BK115" s="19"/>
      <c r="BL115" s="19"/>
      <c r="BM115" s="19"/>
      <c r="BN115" s="19"/>
      <c r="BO115" s="19"/>
      <c r="BP115" s="19"/>
      <c r="BQ115" s="19"/>
      <c r="BR115" s="18"/>
      <c r="BS115" s="18"/>
      <c r="BT115" s="18"/>
      <c r="BU115" s="18"/>
      <c r="BV115" s="18"/>
      <c r="BW115" s="18"/>
      <c r="BX115" s="18"/>
      <c r="BY115" s="18"/>
      <c r="BZ115" s="17"/>
    </row>
    <row r="116" spans="1:79" s="76" customFormat="1" ht="26.25" customHeight="1" x14ac:dyDescent="0.2">
      <c r="A116" s="81" t="s">
        <v>48</v>
      </c>
      <c r="B116" s="79"/>
      <c r="C116" s="81" t="s">
        <v>47</v>
      </c>
      <c r="D116" s="80"/>
      <c r="E116" s="80"/>
      <c r="F116" s="80"/>
      <c r="G116" s="80"/>
      <c r="H116" s="80"/>
      <c r="I116" s="79"/>
      <c r="J116" s="81" t="s">
        <v>46</v>
      </c>
      <c r="K116" s="80"/>
      <c r="L116" s="80"/>
      <c r="M116" s="80"/>
      <c r="N116" s="79"/>
      <c r="O116" s="81" t="s">
        <v>45</v>
      </c>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79"/>
      <c r="BR116" s="78"/>
      <c r="BS116" s="78"/>
      <c r="BT116" s="78"/>
      <c r="BU116" s="78"/>
      <c r="BV116" s="78"/>
      <c r="BW116" s="78"/>
      <c r="BX116" s="78"/>
      <c r="BY116" s="78"/>
      <c r="BZ116" s="77"/>
    </row>
    <row r="117" spans="1:79" s="72" customFormat="1" ht="15.95" customHeight="1" x14ac:dyDescent="0.2">
      <c r="A117" s="37">
        <v>1</v>
      </c>
      <c r="B117" s="36"/>
      <c r="C117" s="37">
        <v>2</v>
      </c>
      <c r="D117" s="75"/>
      <c r="E117" s="75"/>
      <c r="F117" s="75"/>
      <c r="G117" s="75"/>
      <c r="H117" s="75"/>
      <c r="I117" s="36"/>
      <c r="J117" s="37">
        <v>3</v>
      </c>
      <c r="K117" s="75"/>
      <c r="L117" s="75"/>
      <c r="M117" s="75"/>
      <c r="N117" s="36"/>
      <c r="O117" s="37">
        <v>4</v>
      </c>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36"/>
      <c r="BR117" s="74"/>
      <c r="BS117" s="74"/>
      <c r="BT117" s="74"/>
      <c r="BU117" s="74"/>
      <c r="BV117" s="74"/>
      <c r="BW117" s="74"/>
      <c r="BX117" s="74"/>
      <c r="BY117" s="74"/>
      <c r="BZ117" s="73"/>
    </row>
    <row r="118" spans="1:79" s="60" customFormat="1" ht="36" hidden="1" customHeight="1" x14ac:dyDescent="0.2">
      <c r="A118" s="68" t="s">
        <v>44</v>
      </c>
      <c r="B118" s="66"/>
      <c r="C118" s="71" t="s">
        <v>43</v>
      </c>
      <c r="D118" s="70"/>
      <c r="E118" s="70"/>
      <c r="F118" s="70"/>
      <c r="G118" s="70"/>
      <c r="H118" s="70"/>
      <c r="I118" s="69"/>
      <c r="J118" s="68" t="s">
        <v>42</v>
      </c>
      <c r="K118" s="67"/>
      <c r="L118" s="67"/>
      <c r="M118" s="67"/>
      <c r="N118" s="66"/>
      <c r="O118" s="65" t="s">
        <v>41</v>
      </c>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3"/>
      <c r="BR118" s="62"/>
      <c r="BS118" s="62"/>
      <c r="BT118" s="61"/>
      <c r="BU118" s="61"/>
      <c r="BV118" s="61"/>
      <c r="BW118" s="61"/>
      <c r="BX118" s="61"/>
      <c r="BY118" s="61"/>
      <c r="BZ118" s="61"/>
      <c r="CA118" s="60" t="s">
        <v>40</v>
      </c>
    </row>
    <row r="119" spans="1:79" s="24" customFormat="1" ht="17.100000000000001" customHeight="1" x14ac:dyDescent="0.2">
      <c r="A119" s="53">
        <v>0</v>
      </c>
      <c r="B119" s="51"/>
      <c r="C119" s="56" t="s">
        <v>39</v>
      </c>
      <c r="D119" s="55"/>
      <c r="E119" s="55"/>
      <c r="F119" s="55"/>
      <c r="G119" s="55"/>
      <c r="H119" s="55"/>
      <c r="I119" s="54"/>
      <c r="J119" s="53"/>
      <c r="K119" s="52"/>
      <c r="L119" s="52"/>
      <c r="M119" s="52"/>
      <c r="N119" s="51"/>
      <c r="O119" s="50"/>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8"/>
      <c r="BR119" s="26"/>
      <c r="BS119" s="26"/>
      <c r="BT119" s="26"/>
      <c r="BU119" s="26"/>
      <c r="BV119" s="26"/>
      <c r="BW119" s="26"/>
      <c r="BX119" s="26"/>
      <c r="BY119" s="26"/>
      <c r="BZ119" s="25"/>
      <c r="CA119" s="24" t="s">
        <v>38</v>
      </c>
    </row>
    <row r="120" spans="1:79" s="24" customFormat="1" ht="39" hidden="1" customHeight="1" x14ac:dyDescent="0.2">
      <c r="A120" s="53">
        <v>0</v>
      </c>
      <c r="B120" s="51"/>
      <c r="C120" s="35" t="s">
        <v>37</v>
      </c>
      <c r="D120" s="34"/>
      <c r="E120" s="34"/>
      <c r="F120" s="34"/>
      <c r="G120" s="34"/>
      <c r="H120" s="34"/>
      <c r="I120" s="33"/>
      <c r="J120" s="59" t="s">
        <v>26</v>
      </c>
      <c r="K120" s="58"/>
      <c r="L120" s="58"/>
      <c r="M120" s="58"/>
      <c r="N120" s="57"/>
      <c r="O120" s="29" t="s">
        <v>36</v>
      </c>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7"/>
      <c r="BR120" s="26"/>
      <c r="BS120" s="26"/>
      <c r="BT120" s="26"/>
      <c r="BU120" s="26"/>
      <c r="BV120" s="26"/>
      <c r="BW120" s="26"/>
      <c r="BX120" s="26"/>
      <c r="BY120" s="26"/>
      <c r="BZ120" s="25"/>
    </row>
    <row r="121" spans="1:79" s="24" customFormat="1" ht="194.45" customHeight="1" x14ac:dyDescent="0.2">
      <c r="A121" s="37">
        <v>1</v>
      </c>
      <c r="B121" s="36"/>
      <c r="C121" s="35" t="s">
        <v>35</v>
      </c>
      <c r="D121" s="34"/>
      <c r="E121" s="34"/>
      <c r="F121" s="34"/>
      <c r="G121" s="34"/>
      <c r="H121" s="34"/>
      <c r="I121" s="33"/>
      <c r="J121" s="59" t="s">
        <v>18</v>
      </c>
      <c r="K121" s="58"/>
      <c r="L121" s="58"/>
      <c r="M121" s="58"/>
      <c r="N121" s="57"/>
      <c r="O121" s="29" t="s">
        <v>34</v>
      </c>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7"/>
      <c r="BR121" s="26"/>
      <c r="BS121" s="26"/>
      <c r="BT121" s="26"/>
      <c r="BU121" s="26"/>
      <c r="BV121" s="26"/>
      <c r="BW121" s="26"/>
      <c r="BX121" s="26"/>
      <c r="BY121" s="26"/>
      <c r="BZ121" s="25"/>
    </row>
    <row r="122" spans="1:79" s="24" customFormat="1" ht="51" customHeight="1" x14ac:dyDescent="0.2">
      <c r="A122" s="37">
        <v>2</v>
      </c>
      <c r="B122" s="36"/>
      <c r="C122" s="35" t="s">
        <v>33</v>
      </c>
      <c r="D122" s="34"/>
      <c r="E122" s="34"/>
      <c r="F122" s="34"/>
      <c r="G122" s="34"/>
      <c r="H122" s="34"/>
      <c r="I122" s="33"/>
      <c r="J122" s="59" t="s">
        <v>18</v>
      </c>
      <c r="K122" s="58"/>
      <c r="L122" s="58"/>
      <c r="M122" s="58"/>
      <c r="N122" s="57"/>
      <c r="O122" s="29" t="s">
        <v>32</v>
      </c>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7"/>
      <c r="BR122" s="26"/>
      <c r="BS122" s="26"/>
      <c r="BT122" s="26"/>
      <c r="BU122" s="26"/>
      <c r="BV122" s="26"/>
      <c r="BW122" s="26"/>
      <c r="BX122" s="26"/>
      <c r="BY122" s="26"/>
      <c r="BZ122" s="25"/>
    </row>
    <row r="123" spans="1:79" s="24" customFormat="1" ht="30.95" customHeight="1" x14ac:dyDescent="0.2">
      <c r="A123" s="37">
        <v>3</v>
      </c>
      <c r="B123" s="36"/>
      <c r="C123" s="35" t="s">
        <v>31</v>
      </c>
      <c r="D123" s="34"/>
      <c r="E123" s="34"/>
      <c r="F123" s="34"/>
      <c r="G123" s="34"/>
      <c r="H123" s="34"/>
      <c r="I123" s="33"/>
      <c r="J123" s="59" t="s">
        <v>18</v>
      </c>
      <c r="K123" s="58"/>
      <c r="L123" s="58"/>
      <c r="M123" s="58"/>
      <c r="N123" s="57"/>
      <c r="O123" s="29" t="s">
        <v>30</v>
      </c>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7"/>
      <c r="BR123" s="26"/>
      <c r="BS123" s="26"/>
      <c r="BT123" s="26"/>
      <c r="BU123" s="26"/>
      <c r="BV123" s="26"/>
      <c r="BW123" s="26"/>
      <c r="BX123" s="26"/>
      <c r="BY123" s="26"/>
      <c r="BZ123" s="25"/>
    </row>
    <row r="124" spans="1:79" s="24" customFormat="1" ht="28.5" customHeight="1" x14ac:dyDescent="0.2">
      <c r="A124" s="37">
        <v>4</v>
      </c>
      <c r="B124" s="36"/>
      <c r="C124" s="35" t="s">
        <v>29</v>
      </c>
      <c r="D124" s="34"/>
      <c r="E124" s="34"/>
      <c r="F124" s="34"/>
      <c r="G124" s="34"/>
      <c r="H124" s="34"/>
      <c r="I124" s="33"/>
      <c r="J124" s="59" t="s">
        <v>18</v>
      </c>
      <c r="K124" s="58"/>
      <c r="L124" s="58"/>
      <c r="M124" s="58"/>
      <c r="N124" s="57"/>
      <c r="O124" s="29" t="s">
        <v>28</v>
      </c>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7"/>
      <c r="BR124" s="26"/>
      <c r="BS124" s="26"/>
      <c r="BT124" s="26"/>
      <c r="BU124" s="26"/>
      <c r="BV124" s="26"/>
      <c r="BW124" s="26"/>
      <c r="BX124" s="26"/>
      <c r="BY124" s="26"/>
      <c r="BZ124" s="25"/>
    </row>
    <row r="125" spans="1:79" s="24" customFormat="1" ht="47.45" customHeight="1" x14ac:dyDescent="0.2">
      <c r="A125" s="37">
        <v>5</v>
      </c>
      <c r="B125" s="36"/>
      <c r="C125" s="35" t="s">
        <v>27</v>
      </c>
      <c r="D125" s="34"/>
      <c r="E125" s="34"/>
      <c r="F125" s="34"/>
      <c r="G125" s="34"/>
      <c r="H125" s="34"/>
      <c r="I125" s="33"/>
      <c r="J125" s="59" t="s">
        <v>26</v>
      </c>
      <c r="K125" s="58"/>
      <c r="L125" s="58"/>
      <c r="M125" s="58"/>
      <c r="N125" s="57"/>
      <c r="O125" s="29" t="s">
        <v>25</v>
      </c>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7"/>
      <c r="BR125" s="26"/>
      <c r="BS125" s="26"/>
      <c r="BT125" s="26"/>
      <c r="BU125" s="26"/>
      <c r="BV125" s="26"/>
      <c r="BW125" s="26"/>
      <c r="BX125" s="26"/>
      <c r="BY125" s="26"/>
      <c r="BZ125" s="25"/>
    </row>
    <row r="126" spans="1:79" s="24" customFormat="1" ht="72" customHeight="1" x14ac:dyDescent="0.2">
      <c r="A126" s="37">
        <v>6</v>
      </c>
      <c r="B126" s="36"/>
      <c r="C126" s="35" t="s">
        <v>24</v>
      </c>
      <c r="D126" s="34"/>
      <c r="E126" s="34"/>
      <c r="F126" s="34"/>
      <c r="G126" s="34"/>
      <c r="H126" s="34"/>
      <c r="I126" s="33"/>
      <c r="J126" s="59" t="s">
        <v>18</v>
      </c>
      <c r="K126" s="58"/>
      <c r="L126" s="58"/>
      <c r="M126" s="58"/>
      <c r="N126" s="57"/>
      <c r="O126" s="29" t="s">
        <v>23</v>
      </c>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7"/>
      <c r="BR126" s="26"/>
      <c r="BS126" s="26"/>
      <c r="BT126" s="26"/>
      <c r="BU126" s="26"/>
      <c r="BV126" s="26"/>
      <c r="BW126" s="26"/>
      <c r="BX126" s="26"/>
      <c r="BY126" s="26"/>
      <c r="BZ126" s="25"/>
    </row>
    <row r="127" spans="1:79" s="24" customFormat="1" ht="87.95" customHeight="1" x14ac:dyDescent="0.2">
      <c r="A127" s="37">
        <v>7</v>
      </c>
      <c r="B127" s="36"/>
      <c r="C127" s="35" t="s">
        <v>22</v>
      </c>
      <c r="D127" s="34"/>
      <c r="E127" s="34"/>
      <c r="F127" s="34"/>
      <c r="G127" s="34"/>
      <c r="H127" s="34"/>
      <c r="I127" s="33"/>
      <c r="J127" s="59" t="s">
        <v>18</v>
      </c>
      <c r="K127" s="58"/>
      <c r="L127" s="58"/>
      <c r="M127" s="58"/>
      <c r="N127" s="57"/>
      <c r="O127" s="29" t="s">
        <v>21</v>
      </c>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7"/>
      <c r="BR127" s="26"/>
      <c r="BS127" s="26"/>
      <c r="BT127" s="26"/>
      <c r="BU127" s="26"/>
      <c r="BV127" s="26"/>
      <c r="BW127" s="26"/>
      <c r="BX127" s="26"/>
      <c r="BY127" s="26"/>
      <c r="BZ127" s="25"/>
    </row>
    <row r="128" spans="1:79" s="24" customFormat="1" ht="15.75" x14ac:dyDescent="0.2">
      <c r="A128" s="53">
        <v>0</v>
      </c>
      <c r="B128" s="51"/>
      <c r="C128" s="56" t="s">
        <v>20</v>
      </c>
      <c r="D128" s="55"/>
      <c r="E128" s="55"/>
      <c r="F128" s="55"/>
      <c r="G128" s="55"/>
      <c r="H128" s="55"/>
      <c r="I128" s="54"/>
      <c r="J128" s="53"/>
      <c r="K128" s="52"/>
      <c r="L128" s="52"/>
      <c r="M128" s="52"/>
      <c r="N128" s="51"/>
      <c r="O128" s="50"/>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8"/>
      <c r="BR128" s="26"/>
      <c r="BS128" s="26"/>
      <c r="BT128" s="26"/>
      <c r="BU128" s="26"/>
      <c r="BV128" s="26"/>
      <c r="BW128" s="26"/>
      <c r="BX128" s="26"/>
      <c r="BY128" s="26"/>
      <c r="BZ128" s="25"/>
    </row>
    <row r="129" spans="1:78" s="24" customFormat="1" ht="39.6" customHeight="1" x14ac:dyDescent="0.2">
      <c r="A129" s="44">
        <v>8</v>
      </c>
      <c r="B129" s="44"/>
      <c r="C129" s="43" t="s">
        <v>19</v>
      </c>
      <c r="D129" s="43"/>
      <c r="E129" s="43"/>
      <c r="F129" s="43"/>
      <c r="G129" s="43"/>
      <c r="H129" s="43"/>
      <c r="I129" s="43"/>
      <c r="J129" s="47" t="s">
        <v>18</v>
      </c>
      <c r="K129" s="46"/>
      <c r="L129" s="46"/>
      <c r="M129" s="46"/>
      <c r="N129" s="45"/>
      <c r="O129" s="29" t="s">
        <v>17</v>
      </c>
      <c r="P129" s="28"/>
      <c r="Q129" s="28"/>
      <c r="R129" s="28"/>
      <c r="S129" s="28"/>
      <c r="T129" s="28"/>
      <c r="U129" s="28"/>
      <c r="V129" s="28"/>
      <c r="W129" s="28"/>
      <c r="X129" s="28"/>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8"/>
      <c r="BR129" s="26"/>
      <c r="BS129" s="26"/>
      <c r="BT129" s="26"/>
      <c r="BU129" s="26"/>
      <c r="BV129" s="26"/>
      <c r="BW129" s="26"/>
      <c r="BX129" s="26"/>
      <c r="BY129" s="26"/>
      <c r="BZ129" s="25"/>
    </row>
    <row r="130" spans="1:78" s="24" customFormat="1" ht="45.95" customHeight="1" x14ac:dyDescent="0.2">
      <c r="A130" s="44">
        <v>9</v>
      </c>
      <c r="B130" s="44"/>
      <c r="C130" s="43" t="s">
        <v>16</v>
      </c>
      <c r="D130" s="43"/>
      <c r="E130" s="43"/>
      <c r="F130" s="43"/>
      <c r="G130" s="43"/>
      <c r="H130" s="43"/>
      <c r="I130" s="43"/>
      <c r="J130" s="42"/>
      <c r="K130" s="41"/>
      <c r="L130" s="41"/>
      <c r="M130" s="41"/>
      <c r="N130" s="40"/>
      <c r="O130" s="29" t="s">
        <v>15</v>
      </c>
      <c r="P130" s="28"/>
      <c r="Q130" s="28"/>
      <c r="R130" s="28"/>
      <c r="S130" s="28"/>
      <c r="T130" s="28"/>
      <c r="U130" s="28"/>
      <c r="V130" s="28"/>
      <c r="W130" s="28"/>
      <c r="X130" s="28"/>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8"/>
      <c r="BR130" s="26"/>
      <c r="BS130" s="26"/>
      <c r="BT130" s="26"/>
      <c r="BU130" s="26"/>
      <c r="BV130" s="26"/>
      <c r="BW130" s="26"/>
      <c r="BX130" s="26"/>
      <c r="BY130" s="26"/>
      <c r="BZ130" s="25"/>
    </row>
    <row r="131" spans="1:78" s="24" customFormat="1" ht="45.95" customHeight="1" x14ac:dyDescent="0.2">
      <c r="A131" s="37">
        <v>10</v>
      </c>
      <c r="B131" s="36"/>
      <c r="C131" s="35" t="s">
        <v>14</v>
      </c>
      <c r="D131" s="34"/>
      <c r="E131" s="34"/>
      <c r="F131" s="34"/>
      <c r="G131" s="34"/>
      <c r="H131" s="34"/>
      <c r="I131" s="33"/>
      <c r="J131" s="32"/>
      <c r="K131" s="31"/>
      <c r="L131" s="31"/>
      <c r="M131" s="31"/>
      <c r="N131" s="30"/>
      <c r="O131" s="29" t="s">
        <v>13</v>
      </c>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7"/>
      <c r="BR131" s="26"/>
      <c r="BS131" s="26"/>
      <c r="BT131" s="26"/>
      <c r="BU131" s="26"/>
      <c r="BV131" s="26"/>
      <c r="BW131" s="26"/>
      <c r="BX131" s="26"/>
      <c r="BY131" s="26"/>
      <c r="BZ131" s="25"/>
    </row>
    <row r="132" spans="1:78" ht="15.75" x14ac:dyDescent="0.2">
      <c r="A132" s="22"/>
      <c r="B132" s="22"/>
      <c r="C132" s="21"/>
      <c r="D132" s="21"/>
      <c r="E132" s="21"/>
      <c r="F132" s="21"/>
      <c r="G132" s="21"/>
      <c r="H132" s="21"/>
      <c r="I132" s="21"/>
      <c r="J132" s="21"/>
      <c r="K132" s="21"/>
      <c r="L132" s="21"/>
      <c r="M132" s="21"/>
      <c r="N132" s="21"/>
      <c r="O132" s="21"/>
      <c r="P132" s="21"/>
      <c r="Q132" s="21"/>
      <c r="R132" s="21"/>
      <c r="S132" s="21"/>
      <c r="T132" s="21"/>
      <c r="U132" s="21"/>
      <c r="V132" s="21"/>
      <c r="W132" s="21"/>
      <c r="X132" s="21"/>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19"/>
      <c r="AY132" s="19"/>
      <c r="AZ132" s="19"/>
      <c r="BA132" s="19"/>
      <c r="BB132" s="19"/>
      <c r="BC132" s="19"/>
      <c r="BD132" s="19"/>
      <c r="BE132" s="19"/>
      <c r="BF132" s="19"/>
      <c r="BG132" s="19"/>
      <c r="BH132" s="19"/>
      <c r="BI132" s="19"/>
      <c r="BJ132" s="19"/>
      <c r="BK132" s="19"/>
      <c r="BL132" s="19"/>
      <c r="BM132" s="19"/>
      <c r="BN132" s="19"/>
      <c r="BO132" s="19"/>
      <c r="BP132" s="19"/>
      <c r="BQ132" s="19"/>
      <c r="BR132" s="18"/>
      <c r="BS132" s="18"/>
      <c r="BT132" s="18"/>
      <c r="BU132" s="18"/>
      <c r="BV132" s="18"/>
      <c r="BW132" s="18"/>
      <c r="BX132" s="18"/>
      <c r="BY132" s="18"/>
      <c r="BZ132" s="17"/>
    </row>
    <row r="133" spans="1:78" ht="15.95" customHeight="1" x14ac:dyDescent="0.2">
      <c r="A133" s="16" t="s">
        <v>12</v>
      </c>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row>
    <row r="134" spans="1:78" ht="61.5" customHeight="1" x14ac:dyDescent="0.2">
      <c r="A134" s="15" t="s">
        <v>11</v>
      </c>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row>
    <row r="135" spans="1:78" ht="15.75" x14ac:dyDescent="0.2">
      <c r="A135" s="22"/>
      <c r="B135" s="22"/>
      <c r="C135" s="21"/>
      <c r="D135" s="21"/>
      <c r="E135" s="21"/>
      <c r="F135" s="21"/>
      <c r="G135" s="21"/>
      <c r="H135" s="21"/>
      <c r="I135" s="21"/>
      <c r="J135" s="21"/>
      <c r="K135" s="21"/>
      <c r="L135" s="21"/>
      <c r="M135" s="21"/>
      <c r="N135" s="21"/>
      <c r="O135" s="21"/>
      <c r="P135" s="21"/>
      <c r="Q135" s="21"/>
      <c r="R135" s="21"/>
      <c r="S135" s="21"/>
      <c r="T135" s="21"/>
      <c r="U135" s="21"/>
      <c r="V135" s="21"/>
      <c r="W135" s="21"/>
      <c r="X135" s="21"/>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19"/>
      <c r="AY135" s="19"/>
      <c r="AZ135" s="19"/>
      <c r="BA135" s="19"/>
      <c r="BB135" s="19"/>
      <c r="BC135" s="19"/>
      <c r="BD135" s="19"/>
      <c r="BE135" s="19"/>
      <c r="BF135" s="19"/>
      <c r="BG135" s="19"/>
      <c r="BH135" s="19"/>
      <c r="BI135" s="19"/>
      <c r="BJ135" s="19"/>
      <c r="BK135" s="19"/>
      <c r="BL135" s="19"/>
      <c r="BM135" s="19"/>
      <c r="BN135" s="19"/>
      <c r="BO135" s="19"/>
      <c r="BP135" s="19"/>
      <c r="BQ135" s="19"/>
      <c r="BR135" s="18"/>
      <c r="BS135" s="18"/>
      <c r="BT135" s="18"/>
      <c r="BU135" s="18"/>
      <c r="BV135" s="18"/>
      <c r="BW135" s="18"/>
      <c r="BX135" s="18"/>
      <c r="BY135" s="18"/>
      <c r="BZ135" s="17"/>
    </row>
    <row r="136" spans="1:78" ht="15.95" customHeight="1" x14ac:dyDescent="0.2">
      <c r="A136" s="16" t="s">
        <v>10</v>
      </c>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row>
    <row r="137" spans="1:78" ht="20.45" customHeight="1" x14ac:dyDescent="0.2">
      <c r="A137" s="15" t="s">
        <v>9</v>
      </c>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row>
    <row r="138" spans="1:78" ht="12" customHeight="1" x14ac:dyDescent="0.2">
      <c r="A138" s="14"/>
      <c r="B138" s="14"/>
      <c r="C138" s="14"/>
      <c r="D138" s="14"/>
      <c r="E138" s="14"/>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row>
    <row r="139" spans="1:78" ht="12" customHeight="1" x14ac:dyDescent="0.2">
      <c r="A139" s="12" t="s">
        <v>8</v>
      </c>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row>
    <row r="140" spans="1:78" ht="12" customHeight="1" x14ac:dyDescent="0.2">
      <c r="A140" s="12" t="s">
        <v>7</v>
      </c>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row>
    <row r="141" spans="1:78" s="12" customFormat="1" ht="12" customHeight="1" x14ac:dyDescent="0.2">
      <c r="A141" s="12" t="s">
        <v>6</v>
      </c>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row>
    <row r="142" spans="1:78" ht="15.95" customHeight="1" x14ac:dyDescent="0.25">
      <c r="A142" s="11"/>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row>
    <row r="143" spans="1:78" ht="21.95" customHeight="1" x14ac:dyDescent="0.25">
      <c r="A143" s="9" t="s">
        <v>5</v>
      </c>
      <c r="B143" s="9"/>
      <c r="C143" s="9"/>
      <c r="D143" s="9"/>
      <c r="E143" s="9"/>
      <c r="F143" s="9"/>
      <c r="G143" s="9"/>
      <c r="H143" s="9"/>
      <c r="I143" s="9"/>
      <c r="J143" s="9"/>
      <c r="K143" s="9"/>
      <c r="L143" s="9"/>
      <c r="M143" s="9"/>
      <c r="N143" s="9"/>
      <c r="O143" s="9"/>
      <c r="P143" s="9"/>
      <c r="Q143" s="9"/>
      <c r="R143" s="9"/>
      <c r="S143" s="9"/>
      <c r="T143" s="9"/>
      <c r="U143" s="9"/>
      <c r="V143" s="9"/>
      <c r="W143" s="7"/>
      <c r="X143" s="7"/>
      <c r="Y143" s="7"/>
      <c r="Z143" s="7"/>
      <c r="AA143" s="7"/>
      <c r="AB143" s="7"/>
      <c r="AC143" s="7"/>
      <c r="AD143" s="7"/>
      <c r="AE143" s="7"/>
      <c r="AF143" s="7"/>
      <c r="AG143" s="7"/>
      <c r="AH143" s="7"/>
      <c r="AI143" s="7"/>
      <c r="AJ143" s="7"/>
      <c r="AK143" s="7"/>
      <c r="AL143" s="7"/>
      <c r="AM143" s="7"/>
      <c r="AN143" s="6"/>
      <c r="AO143" s="6"/>
      <c r="AP143" s="5" t="s">
        <v>4</v>
      </c>
      <c r="AQ143" s="5"/>
      <c r="AR143" s="5"/>
      <c r="AS143" s="5"/>
      <c r="AT143" s="5"/>
      <c r="AU143" s="5"/>
      <c r="AV143" s="5"/>
      <c r="AW143" s="5"/>
      <c r="AX143" s="5"/>
      <c r="AY143" s="5"/>
      <c r="AZ143" s="5"/>
      <c r="BA143" s="5"/>
      <c r="BB143" s="5"/>
      <c r="BC143" s="5"/>
      <c r="BD143" s="5"/>
      <c r="BE143" s="5"/>
      <c r="BF143" s="5"/>
      <c r="BG143" s="5"/>
      <c r="BH143" s="5"/>
    </row>
    <row r="144" spans="1:78" x14ac:dyDescent="0.2">
      <c r="W144" s="4" t="s">
        <v>1</v>
      </c>
      <c r="X144" s="4"/>
      <c r="Y144" s="4"/>
      <c r="Z144" s="4"/>
      <c r="AA144" s="4"/>
      <c r="AB144" s="4"/>
      <c r="AC144" s="4"/>
      <c r="AD144" s="4"/>
      <c r="AE144" s="4"/>
      <c r="AF144" s="4"/>
      <c r="AG144" s="4"/>
      <c r="AH144" s="4"/>
      <c r="AI144" s="4"/>
      <c r="AJ144" s="4"/>
      <c r="AK144" s="4"/>
      <c r="AL144" s="4"/>
      <c r="AM144" s="4"/>
      <c r="AN144" s="3"/>
      <c r="AO144" s="3"/>
      <c r="AP144" s="2" t="s">
        <v>0</v>
      </c>
      <c r="AQ144" s="2"/>
      <c r="AR144" s="2"/>
      <c r="AS144" s="2"/>
      <c r="AT144" s="2"/>
      <c r="AU144" s="2"/>
      <c r="AV144" s="2"/>
      <c r="AW144" s="2"/>
      <c r="AX144" s="2"/>
      <c r="AY144" s="2"/>
      <c r="AZ144" s="2"/>
      <c r="BA144" s="2"/>
      <c r="BB144" s="2"/>
      <c r="BC144" s="2"/>
      <c r="BD144" s="2"/>
      <c r="BE144" s="2"/>
      <c r="BF144" s="2"/>
      <c r="BG144" s="2"/>
      <c r="BH144" s="2"/>
    </row>
    <row r="147" spans="1:60" ht="15.95" customHeight="1" x14ac:dyDescent="0.25">
      <c r="A147" s="8" t="s">
        <v>3</v>
      </c>
      <c r="B147" s="8"/>
      <c r="C147" s="8"/>
      <c r="D147" s="8"/>
      <c r="E147" s="8"/>
      <c r="F147" s="8"/>
      <c r="G147" s="8"/>
      <c r="H147" s="8"/>
      <c r="I147" s="8"/>
      <c r="J147" s="8"/>
      <c r="K147" s="8"/>
      <c r="L147" s="8"/>
      <c r="M147" s="8"/>
      <c r="N147" s="8"/>
      <c r="O147" s="8"/>
      <c r="P147" s="8"/>
      <c r="Q147" s="8"/>
      <c r="R147" s="8"/>
      <c r="S147" s="8"/>
      <c r="T147" s="8"/>
      <c r="U147" s="8"/>
      <c r="V147" s="8"/>
      <c r="W147" s="7"/>
      <c r="X147" s="7"/>
      <c r="Y147" s="7"/>
      <c r="Z147" s="7"/>
      <c r="AA147" s="7"/>
      <c r="AB147" s="7"/>
      <c r="AC147" s="7"/>
      <c r="AD147" s="7"/>
      <c r="AE147" s="7"/>
      <c r="AF147" s="7"/>
      <c r="AG147" s="7"/>
      <c r="AH147" s="7"/>
      <c r="AI147" s="7"/>
      <c r="AJ147" s="7"/>
      <c r="AK147" s="7"/>
      <c r="AL147" s="7"/>
      <c r="AM147" s="7"/>
      <c r="AN147" s="6"/>
      <c r="AO147" s="6"/>
      <c r="AP147" s="5" t="s">
        <v>2</v>
      </c>
      <c r="AQ147" s="5"/>
      <c r="AR147" s="5"/>
      <c r="AS147" s="5"/>
      <c r="AT147" s="5"/>
      <c r="AU147" s="5"/>
      <c r="AV147" s="5"/>
      <c r="AW147" s="5"/>
      <c r="AX147" s="5"/>
      <c r="AY147" s="5"/>
      <c r="AZ147" s="5"/>
      <c r="BA147" s="5"/>
      <c r="BB147" s="5"/>
      <c r="BC147" s="5"/>
      <c r="BD147" s="5"/>
      <c r="BE147" s="5"/>
      <c r="BF147" s="5"/>
      <c r="BG147" s="5"/>
      <c r="BH147" s="5"/>
    </row>
    <row r="148" spans="1:60" x14ac:dyDescent="0.2">
      <c r="W148" s="4" t="s">
        <v>1</v>
      </c>
      <c r="X148" s="4"/>
      <c r="Y148" s="4"/>
      <c r="Z148" s="4"/>
      <c r="AA148" s="4"/>
      <c r="AB148" s="4"/>
      <c r="AC148" s="4"/>
      <c r="AD148" s="4"/>
      <c r="AE148" s="4"/>
      <c r="AF148" s="4"/>
      <c r="AG148" s="4"/>
      <c r="AH148" s="4"/>
      <c r="AI148" s="4"/>
      <c r="AJ148" s="4"/>
      <c r="AK148" s="4"/>
      <c r="AL148" s="4"/>
      <c r="AM148" s="4"/>
      <c r="AN148" s="3"/>
      <c r="AO148" s="3"/>
      <c r="AP148" s="2" t="s">
        <v>0</v>
      </c>
      <c r="AQ148" s="2"/>
      <c r="AR148" s="2"/>
      <c r="AS148" s="2"/>
      <c r="AT148" s="2"/>
      <c r="AU148" s="2"/>
      <c r="AV148" s="2"/>
      <c r="AW148" s="2"/>
      <c r="AX148" s="2"/>
      <c r="AY148" s="2"/>
      <c r="AZ148" s="2"/>
      <c r="BA148" s="2"/>
      <c r="BB148" s="2"/>
      <c r="BC148" s="2"/>
      <c r="BD148" s="2"/>
      <c r="BE148" s="2"/>
      <c r="BF148" s="2"/>
      <c r="BG148" s="2"/>
      <c r="BH148" s="2"/>
    </row>
  </sheetData>
  <mergeCells count="796">
    <mergeCell ref="AD83:AH83"/>
    <mergeCell ref="AI83:AM83"/>
    <mergeCell ref="J88:N88"/>
    <mergeCell ref="O88:X88"/>
    <mergeCell ref="Y88:AC88"/>
    <mergeCell ref="AD88:AH88"/>
    <mergeCell ref="AI88:AM88"/>
    <mergeCell ref="BM98:BQ98"/>
    <mergeCell ref="C88:I88"/>
    <mergeCell ref="A82:B82"/>
    <mergeCell ref="C82:I82"/>
    <mergeCell ref="J82:N82"/>
    <mergeCell ref="O82:X82"/>
    <mergeCell ref="Y82:AC82"/>
    <mergeCell ref="AD82:AH82"/>
    <mergeCell ref="AI82:AM82"/>
    <mergeCell ref="A83:B83"/>
    <mergeCell ref="BM83:BQ83"/>
    <mergeCell ref="BM88:BQ88"/>
    <mergeCell ref="AN88:AR88"/>
    <mergeCell ref="AS88:AW88"/>
    <mergeCell ref="AX88:BB88"/>
    <mergeCell ref="AS84:AW84"/>
    <mergeCell ref="AX84:BB84"/>
    <mergeCell ref="AN87:AR87"/>
    <mergeCell ref="AS87:AW87"/>
    <mergeCell ref="AX87:BB87"/>
    <mergeCell ref="BC87:BG87"/>
    <mergeCell ref="BH87:BL87"/>
    <mergeCell ref="BH83:BL83"/>
    <mergeCell ref="BM95:BQ95"/>
    <mergeCell ref="AN83:AR83"/>
    <mergeCell ref="AS83:AW83"/>
    <mergeCell ref="AX99:BB99"/>
    <mergeCell ref="BC99:BG99"/>
    <mergeCell ref="BH99:BL99"/>
    <mergeCell ref="BM99:BQ99"/>
    <mergeCell ref="BC88:BG88"/>
    <mergeCell ref="BH88:BL88"/>
    <mergeCell ref="BM94:BQ94"/>
    <mergeCell ref="J105:N105"/>
    <mergeCell ref="O105:X105"/>
    <mergeCell ref="Y105:AC105"/>
    <mergeCell ref="AI105:AM105"/>
    <mergeCell ref="AN105:AR105"/>
    <mergeCell ref="A105:B105"/>
    <mergeCell ref="C105:I105"/>
    <mergeCell ref="A104:B104"/>
    <mergeCell ref="C104:I104"/>
    <mergeCell ref="J104:N104"/>
    <mergeCell ref="O104:X104"/>
    <mergeCell ref="Y104:AC104"/>
    <mergeCell ref="AD104:AH104"/>
    <mergeCell ref="AS96:AW96"/>
    <mergeCell ref="A99:B99"/>
    <mergeCell ref="C99:I99"/>
    <mergeCell ref="J99:N99"/>
    <mergeCell ref="O99:X99"/>
    <mergeCell ref="Y99:AC99"/>
    <mergeCell ref="AD99:AH99"/>
    <mergeCell ref="AI99:AM99"/>
    <mergeCell ref="AN99:AR99"/>
    <mergeCell ref="AS99:AW99"/>
    <mergeCell ref="A85:B85"/>
    <mergeCell ref="C85:I85"/>
    <mergeCell ref="J85:N85"/>
    <mergeCell ref="O85:X85"/>
    <mergeCell ref="Y85:AC85"/>
    <mergeCell ref="AN82:AR82"/>
    <mergeCell ref="C83:I83"/>
    <mergeCell ref="J83:N83"/>
    <mergeCell ref="O83:X83"/>
    <mergeCell ref="Y83:AC83"/>
    <mergeCell ref="A81:B81"/>
    <mergeCell ref="C81:I81"/>
    <mergeCell ref="J81:N81"/>
    <mergeCell ref="O81:X81"/>
    <mergeCell ref="Y81:AC81"/>
    <mergeCell ref="AD81:AH81"/>
    <mergeCell ref="AD79:AH79"/>
    <mergeCell ref="AS79:AW79"/>
    <mergeCell ref="AD78:AH78"/>
    <mergeCell ref="AI78:AM78"/>
    <mergeCell ref="AN78:AR78"/>
    <mergeCell ref="AS78:AW78"/>
    <mergeCell ref="AS75:AW75"/>
    <mergeCell ref="AX75:BB75"/>
    <mergeCell ref="AI79:AM79"/>
    <mergeCell ref="AX78:BB78"/>
    <mergeCell ref="BC78:BG78"/>
    <mergeCell ref="BH79:BL79"/>
    <mergeCell ref="AI76:AM76"/>
    <mergeCell ref="BH78:BL78"/>
    <mergeCell ref="BM77:BQ77"/>
    <mergeCell ref="AI77:AM77"/>
    <mergeCell ref="Y79:AC79"/>
    <mergeCell ref="Y78:AC78"/>
    <mergeCell ref="AN74:BB74"/>
    <mergeCell ref="BC74:BQ74"/>
    <mergeCell ref="Y75:AC75"/>
    <mergeCell ref="AD75:AH75"/>
    <mergeCell ref="BM75:BQ75"/>
    <mergeCell ref="AI75:AM75"/>
    <mergeCell ref="A78:B78"/>
    <mergeCell ref="C78:I78"/>
    <mergeCell ref="J78:N78"/>
    <mergeCell ref="O78:X78"/>
    <mergeCell ref="C76:I76"/>
    <mergeCell ref="J76:N76"/>
    <mergeCell ref="O76:X76"/>
    <mergeCell ref="Y74:AM74"/>
    <mergeCell ref="A77:B77"/>
    <mergeCell ref="C77:I77"/>
    <mergeCell ref="J77:N77"/>
    <mergeCell ref="O77:X77"/>
    <mergeCell ref="Y77:AC77"/>
    <mergeCell ref="AD77:AH77"/>
    <mergeCell ref="A76:B76"/>
    <mergeCell ref="AD76:AH76"/>
    <mergeCell ref="AS111:AW111"/>
    <mergeCell ref="AX111:BB111"/>
    <mergeCell ref="BC111:BG111"/>
    <mergeCell ref="BM78:BQ78"/>
    <mergeCell ref="AS76:AW76"/>
    <mergeCell ref="A72:BQ72"/>
    <mergeCell ref="A74:B75"/>
    <mergeCell ref="C74:I75"/>
    <mergeCell ref="J74:N75"/>
    <mergeCell ref="O74:X75"/>
    <mergeCell ref="BH110:BL110"/>
    <mergeCell ref="BM110:BQ110"/>
    <mergeCell ref="A112:B112"/>
    <mergeCell ref="C112:I112"/>
    <mergeCell ref="J112:N112"/>
    <mergeCell ref="O112:X112"/>
    <mergeCell ref="Y112:AC112"/>
    <mergeCell ref="AD112:AH112"/>
    <mergeCell ref="AI112:AM112"/>
    <mergeCell ref="AN112:AR112"/>
    <mergeCell ref="AX79:BB79"/>
    <mergeCell ref="BC79:BG79"/>
    <mergeCell ref="A69:B69"/>
    <mergeCell ref="C123:I123"/>
    <mergeCell ref="J123:N123"/>
    <mergeCell ref="O123:BQ123"/>
    <mergeCell ref="A118:B118"/>
    <mergeCell ref="C118:I118"/>
    <mergeCell ref="J118:N118"/>
    <mergeCell ref="O118:BQ118"/>
    <mergeCell ref="A109:B109"/>
    <mergeCell ref="AI109:AM109"/>
    <mergeCell ref="AN109:AR109"/>
    <mergeCell ref="AS109:AW109"/>
    <mergeCell ref="AX109:BB109"/>
    <mergeCell ref="BC109:BG109"/>
    <mergeCell ref="O120:BQ120"/>
    <mergeCell ref="O117:BQ117"/>
    <mergeCell ref="AX112:BB112"/>
    <mergeCell ref="BC112:BG112"/>
    <mergeCell ref="BH112:BL112"/>
    <mergeCell ref="BM112:BQ112"/>
    <mergeCell ref="A114:BQ114"/>
    <mergeCell ref="A116:B116"/>
    <mergeCell ref="AS112:AW112"/>
    <mergeCell ref="BH111:BL111"/>
    <mergeCell ref="BM111:BQ111"/>
    <mergeCell ref="AI111:AM111"/>
    <mergeCell ref="BH109:BL109"/>
    <mergeCell ref="BM109:BQ109"/>
    <mergeCell ref="AD109:AH109"/>
    <mergeCell ref="AN110:AR110"/>
    <mergeCell ref="AS110:AW110"/>
    <mergeCell ref="AX110:BB110"/>
    <mergeCell ref="BC110:BG110"/>
    <mergeCell ref="C116:I116"/>
    <mergeCell ref="J116:N116"/>
    <mergeCell ref="AN111:AR111"/>
    <mergeCell ref="A111:B111"/>
    <mergeCell ref="C111:I111"/>
    <mergeCell ref="J111:N111"/>
    <mergeCell ref="O111:X111"/>
    <mergeCell ref="Y111:AC111"/>
    <mergeCell ref="AD111:AH111"/>
    <mergeCell ref="O124:BQ124"/>
    <mergeCell ref="A127:B127"/>
    <mergeCell ref="C127:I127"/>
    <mergeCell ref="J127:N127"/>
    <mergeCell ref="A117:B117"/>
    <mergeCell ref="C117:I117"/>
    <mergeCell ref="J117:N117"/>
    <mergeCell ref="A126:B126"/>
    <mergeCell ref="C126:I126"/>
    <mergeCell ref="J126:N126"/>
    <mergeCell ref="Y109:AC109"/>
    <mergeCell ref="AI108:AM108"/>
    <mergeCell ref="O126:BQ126"/>
    <mergeCell ref="C125:I125"/>
    <mergeCell ref="J125:N125"/>
    <mergeCell ref="O125:BQ125"/>
    <mergeCell ref="C122:I122"/>
    <mergeCell ref="J122:N122"/>
    <mergeCell ref="O122:BQ122"/>
    <mergeCell ref="C124:I124"/>
    <mergeCell ref="AI110:AM110"/>
    <mergeCell ref="A108:B108"/>
    <mergeCell ref="C108:I108"/>
    <mergeCell ref="J108:N108"/>
    <mergeCell ref="O108:X108"/>
    <mergeCell ref="Y108:AC108"/>
    <mergeCell ref="AD108:AH108"/>
    <mergeCell ref="C109:I109"/>
    <mergeCell ref="J109:N109"/>
    <mergeCell ref="O109:X109"/>
    <mergeCell ref="A110:B110"/>
    <mergeCell ref="C110:I110"/>
    <mergeCell ref="J110:N110"/>
    <mergeCell ref="O110:X110"/>
    <mergeCell ref="Y110:AC110"/>
    <mergeCell ref="AD110:AH110"/>
    <mergeCell ref="BM104:BQ104"/>
    <mergeCell ref="BM107:BQ107"/>
    <mergeCell ref="BM106:BQ106"/>
    <mergeCell ref="BC104:BG104"/>
    <mergeCell ref="BH104:BL104"/>
    <mergeCell ref="BH105:BL105"/>
    <mergeCell ref="BM105:BQ105"/>
    <mergeCell ref="BC105:BG105"/>
    <mergeCell ref="BM108:BQ108"/>
    <mergeCell ref="AS108:AW108"/>
    <mergeCell ref="AX108:BB108"/>
    <mergeCell ref="BC108:BG108"/>
    <mergeCell ref="BH108:BL108"/>
    <mergeCell ref="AN108:AR108"/>
    <mergeCell ref="BH107:BL107"/>
    <mergeCell ref="AS107:AW107"/>
    <mergeCell ref="AX107:BB107"/>
    <mergeCell ref="BC107:BG107"/>
    <mergeCell ref="BH103:BL103"/>
    <mergeCell ref="AD106:AH106"/>
    <mergeCell ref="AS105:AW105"/>
    <mergeCell ref="AX105:BB105"/>
    <mergeCell ref="AS104:AW104"/>
    <mergeCell ref="AI104:AM104"/>
    <mergeCell ref="BC106:BG106"/>
    <mergeCell ref="BH106:BL106"/>
    <mergeCell ref="AX104:BB104"/>
    <mergeCell ref="AS102:AW102"/>
    <mergeCell ref="AX102:BB102"/>
    <mergeCell ref="AI106:AM106"/>
    <mergeCell ref="AN106:AR106"/>
    <mergeCell ref="BC102:BG102"/>
    <mergeCell ref="AN104:AR104"/>
    <mergeCell ref="AD102:AH102"/>
    <mergeCell ref="AI102:AM102"/>
    <mergeCell ref="AN102:AR102"/>
    <mergeCell ref="AD105:AH105"/>
    <mergeCell ref="BH102:BL102"/>
    <mergeCell ref="AD107:AH107"/>
    <mergeCell ref="AI107:AM107"/>
    <mergeCell ref="AN107:AR107"/>
    <mergeCell ref="AS106:AW106"/>
    <mergeCell ref="AX106:BB106"/>
    <mergeCell ref="A106:B106"/>
    <mergeCell ref="C106:I106"/>
    <mergeCell ref="J106:N106"/>
    <mergeCell ref="O106:X106"/>
    <mergeCell ref="Y106:AC106"/>
    <mergeCell ref="A102:B102"/>
    <mergeCell ref="C102:I102"/>
    <mergeCell ref="J102:N102"/>
    <mergeCell ref="O102:X102"/>
    <mergeCell ref="Y102:AC102"/>
    <mergeCell ref="BM100:BQ100"/>
    <mergeCell ref="AS100:AW100"/>
    <mergeCell ref="AX100:BB100"/>
    <mergeCell ref="BC100:BG100"/>
    <mergeCell ref="BM102:BQ102"/>
    <mergeCell ref="A107:B107"/>
    <mergeCell ref="C107:I107"/>
    <mergeCell ref="J107:N107"/>
    <mergeCell ref="O107:X107"/>
    <mergeCell ref="Y107:AC107"/>
    <mergeCell ref="A100:B100"/>
    <mergeCell ref="C100:I100"/>
    <mergeCell ref="J100:N100"/>
    <mergeCell ref="O100:X100"/>
    <mergeCell ref="Y100:AC100"/>
    <mergeCell ref="BH100:BL100"/>
    <mergeCell ref="BH94:BL94"/>
    <mergeCell ref="BH98:BL98"/>
    <mergeCell ref="AD97:AH97"/>
    <mergeCell ref="AI97:AM97"/>
    <mergeCell ref="AN97:AR97"/>
    <mergeCell ref="AI100:AM100"/>
    <mergeCell ref="AN100:AR100"/>
    <mergeCell ref="BH96:BL96"/>
    <mergeCell ref="AD95:AH95"/>
    <mergeCell ref="AI95:AM95"/>
    <mergeCell ref="AN98:AR98"/>
    <mergeCell ref="AI98:AM98"/>
    <mergeCell ref="Y94:AC94"/>
    <mergeCell ref="AD94:AH94"/>
    <mergeCell ref="AI94:AM94"/>
    <mergeCell ref="AN94:AR94"/>
    <mergeCell ref="Y95:AC95"/>
    <mergeCell ref="AN95:AR95"/>
    <mergeCell ref="AI96:AM96"/>
    <mergeCell ref="AN96:AR96"/>
    <mergeCell ref="BH93:BL93"/>
    <mergeCell ref="BC95:BG95"/>
    <mergeCell ref="BH95:BL95"/>
    <mergeCell ref="AX96:BB96"/>
    <mergeCell ref="A98:B98"/>
    <mergeCell ref="C98:I98"/>
    <mergeCell ref="J98:N98"/>
    <mergeCell ref="O98:X98"/>
    <mergeCell ref="Y98:AC98"/>
    <mergeCell ref="AD98:AH98"/>
    <mergeCell ref="AS98:AW98"/>
    <mergeCell ref="AX98:BB98"/>
    <mergeCell ref="BC98:BG98"/>
    <mergeCell ref="AS93:AW93"/>
    <mergeCell ref="AX93:BB93"/>
    <mergeCell ref="BC93:BG93"/>
    <mergeCell ref="BC96:BG96"/>
    <mergeCell ref="AS94:AW94"/>
    <mergeCell ref="AX94:BB94"/>
    <mergeCell ref="BC94:BG94"/>
    <mergeCell ref="A91:B91"/>
    <mergeCell ref="AN93:AR93"/>
    <mergeCell ref="A94:B94"/>
    <mergeCell ref="A95:B95"/>
    <mergeCell ref="C94:I94"/>
    <mergeCell ref="J94:N94"/>
    <mergeCell ref="O94:X94"/>
    <mergeCell ref="C95:I95"/>
    <mergeCell ref="J95:N95"/>
    <mergeCell ref="O95:X95"/>
    <mergeCell ref="BC97:BG97"/>
    <mergeCell ref="A93:B93"/>
    <mergeCell ref="C93:I93"/>
    <mergeCell ref="J93:N93"/>
    <mergeCell ref="O93:X93"/>
    <mergeCell ref="Y93:AC93"/>
    <mergeCell ref="AD93:AH93"/>
    <mergeCell ref="AI93:AM93"/>
    <mergeCell ref="AS95:AW95"/>
    <mergeCell ref="AX95:BB95"/>
    <mergeCell ref="BM93:BQ93"/>
    <mergeCell ref="A97:B97"/>
    <mergeCell ref="C97:I97"/>
    <mergeCell ref="J97:N97"/>
    <mergeCell ref="O97:X97"/>
    <mergeCell ref="Y97:AC97"/>
    <mergeCell ref="BH97:BL97"/>
    <mergeCell ref="BM97:BQ97"/>
    <mergeCell ref="AS97:AW97"/>
    <mergeCell ref="AX97:BB97"/>
    <mergeCell ref="BH91:BL91"/>
    <mergeCell ref="BM91:BQ91"/>
    <mergeCell ref="AS91:AW91"/>
    <mergeCell ref="AX91:BB91"/>
    <mergeCell ref="BC91:BG91"/>
    <mergeCell ref="AS90:AW90"/>
    <mergeCell ref="AX90:BB90"/>
    <mergeCell ref="BC90:BG90"/>
    <mergeCell ref="BH90:BL90"/>
    <mergeCell ref="BM90:BQ90"/>
    <mergeCell ref="AN90:AR90"/>
    <mergeCell ref="AD91:AH91"/>
    <mergeCell ref="AI91:AM91"/>
    <mergeCell ref="AN91:AR91"/>
    <mergeCell ref="C91:I91"/>
    <mergeCell ref="J91:N91"/>
    <mergeCell ref="O91:X91"/>
    <mergeCell ref="Y91:AC91"/>
    <mergeCell ref="AI87:AM87"/>
    <mergeCell ref="BM87:BQ87"/>
    <mergeCell ref="A88:B88"/>
    <mergeCell ref="A90:B90"/>
    <mergeCell ref="C90:I90"/>
    <mergeCell ref="J90:N90"/>
    <mergeCell ref="O90:X90"/>
    <mergeCell ref="Y90:AC90"/>
    <mergeCell ref="AD90:AH90"/>
    <mergeCell ref="AI90:AM90"/>
    <mergeCell ref="A87:B87"/>
    <mergeCell ref="C87:I87"/>
    <mergeCell ref="J87:N87"/>
    <mergeCell ref="O87:X87"/>
    <mergeCell ref="Y87:AC87"/>
    <mergeCell ref="AD87:AH87"/>
    <mergeCell ref="BH86:BL86"/>
    <mergeCell ref="BM86:BQ86"/>
    <mergeCell ref="A89:B89"/>
    <mergeCell ref="C89:I89"/>
    <mergeCell ref="J89:N89"/>
    <mergeCell ref="O89:X89"/>
    <mergeCell ref="Y89:AC89"/>
    <mergeCell ref="BH89:BL89"/>
    <mergeCell ref="BM89:BQ89"/>
    <mergeCell ref="AS89:AW89"/>
    <mergeCell ref="BC85:BG85"/>
    <mergeCell ref="AS86:AW86"/>
    <mergeCell ref="AX86:BB86"/>
    <mergeCell ref="BC86:BG86"/>
    <mergeCell ref="AS82:AW82"/>
    <mergeCell ref="AD89:AH89"/>
    <mergeCell ref="AI89:AM89"/>
    <mergeCell ref="AN89:AR89"/>
    <mergeCell ref="AX89:BB89"/>
    <mergeCell ref="BC89:BG89"/>
    <mergeCell ref="AN86:AR86"/>
    <mergeCell ref="AD85:AH85"/>
    <mergeCell ref="AI85:AM85"/>
    <mergeCell ref="AN85:AR85"/>
    <mergeCell ref="AS85:AW85"/>
    <mergeCell ref="AX85:BB85"/>
    <mergeCell ref="BC84:BG84"/>
    <mergeCell ref="BH85:BL85"/>
    <mergeCell ref="BM85:BQ85"/>
    <mergeCell ref="A86:B86"/>
    <mergeCell ref="C86:I86"/>
    <mergeCell ref="J86:N86"/>
    <mergeCell ref="O86:X86"/>
    <mergeCell ref="Y86:AC86"/>
    <mergeCell ref="AD86:AH86"/>
    <mergeCell ref="AI86:AM86"/>
    <mergeCell ref="AD80:AH80"/>
    <mergeCell ref="AI80:AM80"/>
    <mergeCell ref="AN80:AR80"/>
    <mergeCell ref="AX80:BB80"/>
    <mergeCell ref="BC80:BG80"/>
    <mergeCell ref="AX82:BB82"/>
    <mergeCell ref="BC82:BG82"/>
    <mergeCell ref="AS80:AW80"/>
    <mergeCell ref="AI81:AM81"/>
    <mergeCell ref="AN81:AR81"/>
    <mergeCell ref="AS81:AW81"/>
    <mergeCell ref="AX81:BB81"/>
    <mergeCell ref="BC81:BG81"/>
    <mergeCell ref="BH81:BL81"/>
    <mergeCell ref="BM81:BQ81"/>
    <mergeCell ref="AN84:AR84"/>
    <mergeCell ref="BH82:BL82"/>
    <mergeCell ref="BM82:BQ82"/>
    <mergeCell ref="AX83:BB83"/>
    <mergeCell ref="BC83:BG83"/>
    <mergeCell ref="AI84:AM84"/>
    <mergeCell ref="BM79:BQ79"/>
    <mergeCell ref="A79:B79"/>
    <mergeCell ref="C79:I79"/>
    <mergeCell ref="J79:N79"/>
    <mergeCell ref="O79:X79"/>
    <mergeCell ref="BH84:BL84"/>
    <mergeCell ref="BM84:BQ84"/>
    <mergeCell ref="Y80:AC80"/>
    <mergeCell ref="BH80:BL80"/>
    <mergeCell ref="A80:B80"/>
    <mergeCell ref="C80:I80"/>
    <mergeCell ref="J80:N80"/>
    <mergeCell ref="O80:X80"/>
    <mergeCell ref="BM80:BQ80"/>
    <mergeCell ref="A84:B84"/>
    <mergeCell ref="C84:I84"/>
    <mergeCell ref="J84:N84"/>
    <mergeCell ref="O84:X84"/>
    <mergeCell ref="Y84:AC84"/>
    <mergeCell ref="A147:V147"/>
    <mergeCell ref="W147:AM147"/>
    <mergeCell ref="AP147:BH147"/>
    <mergeCell ref="W148:AM148"/>
    <mergeCell ref="AP148:BH148"/>
    <mergeCell ref="O116:BQ116"/>
    <mergeCell ref="A122:B122"/>
    <mergeCell ref="A123:B123"/>
    <mergeCell ref="A125:B125"/>
    <mergeCell ref="J124:N124"/>
    <mergeCell ref="C128:I128"/>
    <mergeCell ref="J128:N128"/>
    <mergeCell ref="O128:BQ128"/>
    <mergeCell ref="BI47:BM47"/>
    <mergeCell ref="BN47:BQ47"/>
    <mergeCell ref="BI48:BM48"/>
    <mergeCell ref="BN48:BQ48"/>
    <mergeCell ref="C52:BQ52"/>
    <mergeCell ref="AN79:AR79"/>
    <mergeCell ref="AD84:AH84"/>
    <mergeCell ref="W144:AM144"/>
    <mergeCell ref="AP144:BH144"/>
    <mergeCell ref="A119:B119"/>
    <mergeCell ref="C119:I119"/>
    <mergeCell ref="J119:N119"/>
    <mergeCell ref="O119:BQ119"/>
    <mergeCell ref="A133:BL133"/>
    <mergeCell ref="A134:BL134"/>
    <mergeCell ref="A120:B120"/>
    <mergeCell ref="C120:I120"/>
    <mergeCell ref="BD48:BH48"/>
    <mergeCell ref="A136:BL136"/>
    <mergeCell ref="A137:BL137"/>
    <mergeCell ref="A143:V143"/>
    <mergeCell ref="W143:AM143"/>
    <mergeCell ref="AP143:BH143"/>
    <mergeCell ref="J120:N120"/>
    <mergeCell ref="A130:B130"/>
    <mergeCell ref="C130:I130"/>
    <mergeCell ref="A121:B121"/>
    <mergeCell ref="A48:B48"/>
    <mergeCell ref="C48:Z48"/>
    <mergeCell ref="AA48:AE48"/>
    <mergeCell ref="AZ47:BC47"/>
    <mergeCell ref="AP48:AT48"/>
    <mergeCell ref="AU48:AY48"/>
    <mergeCell ref="AZ48:BC48"/>
    <mergeCell ref="BD47:BH47"/>
    <mergeCell ref="AF48:AJ48"/>
    <mergeCell ref="AK48:AO48"/>
    <mergeCell ref="A47:B47"/>
    <mergeCell ref="C47:Z47"/>
    <mergeCell ref="AA47:AE47"/>
    <mergeCell ref="AF47:AJ47"/>
    <mergeCell ref="AK47:AO47"/>
    <mergeCell ref="AP47:AT47"/>
    <mergeCell ref="AU47:AY47"/>
    <mergeCell ref="BD69:BH69"/>
    <mergeCell ref="BI69:BN69"/>
    <mergeCell ref="AN76:AR76"/>
    <mergeCell ref="BC75:BG75"/>
    <mergeCell ref="BH75:BL75"/>
    <mergeCell ref="AX76:BB76"/>
    <mergeCell ref="BC76:BG76"/>
    <mergeCell ref="BH76:BL76"/>
    <mergeCell ref="BM76:BQ76"/>
    <mergeCell ref="AN75:AR75"/>
    <mergeCell ref="BD67:BH67"/>
    <mergeCell ref="BI67:BN67"/>
    <mergeCell ref="AS68:AX68"/>
    <mergeCell ref="AY68:BC68"/>
    <mergeCell ref="BD68:BH68"/>
    <mergeCell ref="AN67:AR67"/>
    <mergeCell ref="BI68:BN68"/>
    <mergeCell ref="BC77:BG77"/>
    <mergeCell ref="BH77:BL77"/>
    <mergeCell ref="Y76:AC76"/>
    <mergeCell ref="S67:W67"/>
    <mergeCell ref="X67:AB67"/>
    <mergeCell ref="AC67:AH67"/>
    <mergeCell ref="AI67:AM67"/>
    <mergeCell ref="AC69:AH69"/>
    <mergeCell ref="AI69:AM69"/>
    <mergeCell ref="AN69:AR69"/>
    <mergeCell ref="A67:B67"/>
    <mergeCell ref="C67:R67"/>
    <mergeCell ref="AN68:AR68"/>
    <mergeCell ref="AN77:AR77"/>
    <mergeCell ref="AS77:AW77"/>
    <mergeCell ref="AX77:BB77"/>
    <mergeCell ref="AS69:AX69"/>
    <mergeCell ref="AY69:BC69"/>
    <mergeCell ref="AS67:AX67"/>
    <mergeCell ref="AY67:BC67"/>
    <mergeCell ref="A44:B44"/>
    <mergeCell ref="C44:Z44"/>
    <mergeCell ref="AA44:AE44"/>
    <mergeCell ref="AF44:AJ44"/>
    <mergeCell ref="A68:B68"/>
    <mergeCell ref="C68:R68"/>
    <mergeCell ref="S68:W68"/>
    <mergeCell ref="X68:AB68"/>
    <mergeCell ref="AC68:AH68"/>
    <mergeCell ref="AI68:AM68"/>
    <mergeCell ref="AZ44:BC44"/>
    <mergeCell ref="BD44:BH44"/>
    <mergeCell ref="BI44:BM44"/>
    <mergeCell ref="BN44:BQ44"/>
    <mergeCell ref="AY65:BC65"/>
    <mergeCell ref="A62:BN62"/>
    <mergeCell ref="A63:BN63"/>
    <mergeCell ref="A64:B65"/>
    <mergeCell ref="C64:R65"/>
    <mergeCell ref="S64:AH64"/>
    <mergeCell ref="A45:B45"/>
    <mergeCell ref="C69:R69"/>
    <mergeCell ref="S69:W69"/>
    <mergeCell ref="X69:AB69"/>
    <mergeCell ref="AP44:AT44"/>
    <mergeCell ref="AU44:AY44"/>
    <mergeCell ref="AI64:AX64"/>
    <mergeCell ref="AY64:BN64"/>
    <mergeCell ref="S65:W65"/>
    <mergeCell ref="AZ45:BC45"/>
    <mergeCell ref="AU45:AY45"/>
    <mergeCell ref="AZ46:BC46"/>
    <mergeCell ref="BD46:BH46"/>
    <mergeCell ref="BI46:BM46"/>
    <mergeCell ref="BN46:BQ46"/>
    <mergeCell ref="AU46:AY46"/>
    <mergeCell ref="BD45:BH45"/>
    <mergeCell ref="AP46:AT46"/>
    <mergeCell ref="C45:Z45"/>
    <mergeCell ref="AA45:AE45"/>
    <mergeCell ref="AF45:AJ45"/>
    <mergeCell ref="AK45:AO45"/>
    <mergeCell ref="AP45:AT45"/>
    <mergeCell ref="AK44:AO44"/>
    <mergeCell ref="A50:BQ50"/>
    <mergeCell ref="A52:B52"/>
    <mergeCell ref="BI45:BM45"/>
    <mergeCell ref="BN45:BQ45"/>
    <mergeCell ref="A46:B46"/>
    <mergeCell ref="C46:Z46"/>
    <mergeCell ref="AA46:AE46"/>
    <mergeCell ref="AF46:AJ46"/>
    <mergeCell ref="AK46:AO46"/>
    <mergeCell ref="AU43:AY43"/>
    <mergeCell ref="AZ43:BC43"/>
    <mergeCell ref="BD43:BH43"/>
    <mergeCell ref="BI43:BM43"/>
    <mergeCell ref="BN43:BQ43"/>
    <mergeCell ref="A42:B42"/>
    <mergeCell ref="C42:Z42"/>
    <mergeCell ref="AA42:AE42"/>
    <mergeCell ref="AF42:AJ42"/>
    <mergeCell ref="AK42:AO42"/>
    <mergeCell ref="A43:B43"/>
    <mergeCell ref="C43:Z43"/>
    <mergeCell ref="AA43:AE43"/>
    <mergeCell ref="AF43:AJ43"/>
    <mergeCell ref="AK43:AO43"/>
    <mergeCell ref="AP43:AT43"/>
    <mergeCell ref="A35:F35"/>
    <mergeCell ref="G35:BL35"/>
    <mergeCell ref="AZ42:BC42"/>
    <mergeCell ref="BD42:BH42"/>
    <mergeCell ref="BI42:BM42"/>
    <mergeCell ref="BN42:BQ42"/>
    <mergeCell ref="AP42:AT42"/>
    <mergeCell ref="AU42:AY42"/>
    <mergeCell ref="A40:B41"/>
    <mergeCell ref="C40:Z41"/>
    <mergeCell ref="AA40:AO40"/>
    <mergeCell ref="AP40:BC40"/>
    <mergeCell ref="BD40:BQ40"/>
    <mergeCell ref="BD41:BH41"/>
    <mergeCell ref="BI41:BM41"/>
    <mergeCell ref="BN41:BQ41"/>
    <mergeCell ref="AZ41:BC41"/>
    <mergeCell ref="AA41:AE41"/>
    <mergeCell ref="AF41:AJ41"/>
    <mergeCell ref="AK41:AO41"/>
    <mergeCell ref="AP41:AT41"/>
    <mergeCell ref="AU41:AY41"/>
    <mergeCell ref="A34:F34"/>
    <mergeCell ref="G34:BL34"/>
    <mergeCell ref="A37:BQ37"/>
    <mergeCell ref="A38:BQ38"/>
    <mergeCell ref="A39:BQ39"/>
    <mergeCell ref="A23:BL23"/>
    <mergeCell ref="A24:F24"/>
    <mergeCell ref="G24:BL24"/>
    <mergeCell ref="A25:F25"/>
    <mergeCell ref="G25:BL25"/>
    <mergeCell ref="A26:F26"/>
    <mergeCell ref="G26:BL26"/>
    <mergeCell ref="A28:BL28"/>
    <mergeCell ref="A29:BL29"/>
    <mergeCell ref="A31:BL31"/>
    <mergeCell ref="A32:F32"/>
    <mergeCell ref="G32:BL32"/>
    <mergeCell ref="A33:F33"/>
    <mergeCell ref="G33:BL33"/>
    <mergeCell ref="B20:L20"/>
    <mergeCell ref="N20:Y20"/>
    <mergeCell ref="AA20:AI20"/>
    <mergeCell ref="AK20:BC20"/>
    <mergeCell ref="BE20:BL20"/>
    <mergeCell ref="B21:L21"/>
    <mergeCell ref="N21:Y21"/>
    <mergeCell ref="AA21:AI21"/>
    <mergeCell ref="AK21:BC21"/>
    <mergeCell ref="BE21:BL21"/>
    <mergeCell ref="A12:BL12"/>
    <mergeCell ref="B14:L14"/>
    <mergeCell ref="N14:AS14"/>
    <mergeCell ref="AU14:BB14"/>
    <mergeCell ref="B15:L15"/>
    <mergeCell ref="N15:AS15"/>
    <mergeCell ref="AU15:BB15"/>
    <mergeCell ref="B17:L17"/>
    <mergeCell ref="N17:AS17"/>
    <mergeCell ref="AU17:BB17"/>
    <mergeCell ref="B18:L18"/>
    <mergeCell ref="N18:AS18"/>
    <mergeCell ref="AU18:BB18"/>
    <mergeCell ref="A58:B58"/>
    <mergeCell ref="C58:BQ58"/>
    <mergeCell ref="A53:B53"/>
    <mergeCell ref="C53:BQ53"/>
    <mergeCell ref="AO2:BL6"/>
    <mergeCell ref="A7:BL7"/>
    <mergeCell ref="A8:BL8"/>
    <mergeCell ref="A9:BL9"/>
    <mergeCell ref="A10:BL10"/>
    <mergeCell ref="A11:BL11"/>
    <mergeCell ref="BI65:BN65"/>
    <mergeCell ref="AN66:AR66"/>
    <mergeCell ref="AS66:AX66"/>
    <mergeCell ref="X65:AB65"/>
    <mergeCell ref="AC65:AH65"/>
    <mergeCell ref="AI65:AM65"/>
    <mergeCell ref="AN65:AR65"/>
    <mergeCell ref="AS65:AX65"/>
    <mergeCell ref="AI66:AM66"/>
    <mergeCell ref="A71:BQ71"/>
    <mergeCell ref="A54:B54"/>
    <mergeCell ref="C54:BQ54"/>
    <mergeCell ref="A55:B55"/>
    <mergeCell ref="C55:BQ55"/>
    <mergeCell ref="A56:B56"/>
    <mergeCell ref="C56:BQ56"/>
    <mergeCell ref="A57:B57"/>
    <mergeCell ref="C57:BQ57"/>
    <mergeCell ref="A66:B66"/>
    <mergeCell ref="A60:B60"/>
    <mergeCell ref="C60:BQ60"/>
    <mergeCell ref="C66:R66"/>
    <mergeCell ref="S66:W66"/>
    <mergeCell ref="X66:AB66"/>
    <mergeCell ref="AC66:AH66"/>
    <mergeCell ref="AY66:BC66"/>
    <mergeCell ref="BD66:BH66"/>
    <mergeCell ref="BI66:BN66"/>
    <mergeCell ref="BD65:BH65"/>
    <mergeCell ref="AN92:AR92"/>
    <mergeCell ref="AS92:AW92"/>
    <mergeCell ref="AX92:BB92"/>
    <mergeCell ref="BC92:BG92"/>
    <mergeCell ref="BH92:BL92"/>
    <mergeCell ref="BM92:BQ92"/>
    <mergeCell ref="AD100:AH100"/>
    <mergeCell ref="A59:B59"/>
    <mergeCell ref="C59:BQ59"/>
    <mergeCell ref="A92:B92"/>
    <mergeCell ref="C92:I92"/>
    <mergeCell ref="J92:N92"/>
    <mergeCell ref="O92:X92"/>
    <mergeCell ref="Y92:AC92"/>
    <mergeCell ref="AD92:AH92"/>
    <mergeCell ref="AI92:AM92"/>
    <mergeCell ref="AX101:BB101"/>
    <mergeCell ref="BC101:BG101"/>
    <mergeCell ref="BH101:BL101"/>
    <mergeCell ref="BM101:BQ101"/>
    <mergeCell ref="A96:B96"/>
    <mergeCell ref="C96:I96"/>
    <mergeCell ref="J96:N96"/>
    <mergeCell ref="O96:X96"/>
    <mergeCell ref="Y96:AC96"/>
    <mergeCell ref="AD96:AH96"/>
    <mergeCell ref="BM96:BQ96"/>
    <mergeCell ref="A101:B101"/>
    <mergeCell ref="C101:I101"/>
    <mergeCell ref="J101:N101"/>
    <mergeCell ref="O101:X101"/>
    <mergeCell ref="Y101:AC101"/>
    <mergeCell ref="AD101:AH101"/>
    <mergeCell ref="AI101:AM101"/>
    <mergeCell ref="AN101:AR101"/>
    <mergeCell ref="AS101:AW101"/>
    <mergeCell ref="BC103:BG103"/>
    <mergeCell ref="A129:B129"/>
    <mergeCell ref="C129:I129"/>
    <mergeCell ref="O129:BQ129"/>
    <mergeCell ref="O130:BQ130"/>
    <mergeCell ref="J121:N121"/>
    <mergeCell ref="O121:BQ121"/>
    <mergeCell ref="A124:B124"/>
    <mergeCell ref="C121:I121"/>
    <mergeCell ref="A128:B128"/>
    <mergeCell ref="Y103:AC103"/>
    <mergeCell ref="AD103:AH103"/>
    <mergeCell ref="AI103:AM103"/>
    <mergeCell ref="AN103:AR103"/>
    <mergeCell ref="AS103:AW103"/>
    <mergeCell ref="AX103:BB103"/>
    <mergeCell ref="O127:BQ127"/>
    <mergeCell ref="A131:B131"/>
    <mergeCell ref="C131:I131"/>
    <mergeCell ref="J129:N131"/>
    <mergeCell ref="O131:BQ131"/>
    <mergeCell ref="BM103:BQ103"/>
    <mergeCell ref="C103:I103"/>
    <mergeCell ref="A103:B103"/>
    <mergeCell ref="J103:N103"/>
    <mergeCell ref="O103:X103"/>
  </mergeCells>
  <conditionalFormatting sqref="C115 C135 C78 C119 C109:C110 C80">
    <cfRule type="cellIs" dxfId="59" priority="55" stopIfTrue="1" operator="equal">
      <formula>$C77</formula>
    </cfRule>
  </conditionalFormatting>
  <conditionalFormatting sqref="A78:B78 A115:B115 A119:B119 A135:B135 A68:B68 A113:B113 A132:B132 A81:A83">
    <cfRule type="cellIs" dxfId="58" priority="56" stopIfTrue="1" operator="equal">
      <formula>0</formula>
    </cfRule>
  </conditionalFormatting>
  <conditionalFormatting sqref="A69:B69">
    <cfRule type="cellIs" dxfId="57" priority="54" stopIfTrue="1" operator="equal">
      <formula>0</formula>
    </cfRule>
  </conditionalFormatting>
  <conditionalFormatting sqref="C113">
    <cfRule type="cellIs" dxfId="56" priority="57" stopIfTrue="1" operator="equal">
      <formula>$C78</formula>
    </cfRule>
  </conditionalFormatting>
  <conditionalFormatting sqref="C79">
    <cfRule type="cellIs" dxfId="55" priority="52" stopIfTrue="1" operator="equal">
      <formula>$C78</formula>
    </cfRule>
  </conditionalFormatting>
  <conditionalFormatting sqref="A79:B79">
    <cfRule type="cellIs" dxfId="54" priority="53" stopIfTrue="1" operator="equal">
      <formula>0</formula>
    </cfRule>
  </conditionalFormatting>
  <conditionalFormatting sqref="A80:B80">
    <cfRule type="cellIs" dxfId="53" priority="51" stopIfTrue="1" operator="equal">
      <formula>0</formula>
    </cfRule>
  </conditionalFormatting>
  <conditionalFormatting sqref="C84">
    <cfRule type="cellIs" dxfId="52" priority="49" stopIfTrue="1" operator="equal">
      <formula>$C80</formula>
    </cfRule>
  </conditionalFormatting>
  <conditionalFormatting sqref="A84:B84">
    <cfRule type="cellIs" dxfId="51" priority="50" stopIfTrue="1" operator="equal">
      <formula>0</formula>
    </cfRule>
  </conditionalFormatting>
  <conditionalFormatting sqref="C85">
    <cfRule type="cellIs" dxfId="50" priority="47" stopIfTrue="1" operator="equal">
      <formula>$C84</formula>
    </cfRule>
  </conditionalFormatting>
  <conditionalFormatting sqref="A85:B85">
    <cfRule type="cellIs" dxfId="49" priority="48" stopIfTrue="1" operator="equal">
      <formula>0</formula>
    </cfRule>
  </conditionalFormatting>
  <conditionalFormatting sqref="C86:C87">
    <cfRule type="cellIs" dxfId="48" priority="45" stopIfTrue="1" operator="equal">
      <formula>$C85</formula>
    </cfRule>
  </conditionalFormatting>
  <conditionalFormatting sqref="A86:B86 A87">
    <cfRule type="cellIs" dxfId="47" priority="46" stopIfTrue="1" operator="equal">
      <formula>0</formula>
    </cfRule>
  </conditionalFormatting>
  <conditionalFormatting sqref="C89">
    <cfRule type="cellIs" dxfId="46" priority="43" stopIfTrue="1" operator="equal">
      <formula>$C86</formula>
    </cfRule>
  </conditionalFormatting>
  <conditionalFormatting sqref="A89:B89">
    <cfRule type="cellIs" dxfId="45" priority="44" stopIfTrue="1" operator="equal">
      <formula>0</formula>
    </cfRule>
  </conditionalFormatting>
  <conditionalFormatting sqref="C90">
    <cfRule type="cellIs" dxfId="44" priority="41" stopIfTrue="1" operator="equal">
      <formula>$C89</formula>
    </cfRule>
  </conditionalFormatting>
  <conditionalFormatting sqref="A90:B90">
    <cfRule type="cellIs" dxfId="43" priority="42" stopIfTrue="1" operator="equal">
      <formula>0</formula>
    </cfRule>
  </conditionalFormatting>
  <conditionalFormatting sqref="C91">
    <cfRule type="cellIs" dxfId="42" priority="39" stopIfTrue="1" operator="equal">
      <formula>$C90</formula>
    </cfRule>
  </conditionalFormatting>
  <conditionalFormatting sqref="A91:B91">
    <cfRule type="cellIs" dxfId="41" priority="40" stopIfTrue="1" operator="equal">
      <formula>0</formula>
    </cfRule>
  </conditionalFormatting>
  <conditionalFormatting sqref="C93:C94 C102:C104">
    <cfRule type="cellIs" dxfId="40" priority="37" stopIfTrue="1" operator="equal">
      <formula>$C91</formula>
    </cfRule>
  </conditionalFormatting>
  <conditionalFormatting sqref="A93:B93 A94">
    <cfRule type="cellIs" dxfId="39" priority="38" stopIfTrue="1" operator="equal">
      <formula>0</formula>
    </cfRule>
  </conditionalFormatting>
  <conditionalFormatting sqref="C97">
    <cfRule type="cellIs" dxfId="38" priority="35" stopIfTrue="1" operator="equal">
      <formula>$C93</formula>
    </cfRule>
  </conditionalFormatting>
  <conditionalFormatting sqref="A97:B97">
    <cfRule type="cellIs" dxfId="37" priority="36" stopIfTrue="1" operator="equal">
      <formula>0</formula>
    </cfRule>
  </conditionalFormatting>
  <conditionalFormatting sqref="C98:C99">
    <cfRule type="cellIs" dxfId="36" priority="33" stopIfTrue="1" operator="equal">
      <formula>$C97</formula>
    </cfRule>
  </conditionalFormatting>
  <conditionalFormatting sqref="A98:B98 A99">
    <cfRule type="cellIs" dxfId="35" priority="34" stopIfTrue="1" operator="equal">
      <formula>0</formula>
    </cfRule>
  </conditionalFormatting>
  <conditionalFormatting sqref="C100:C101">
    <cfRule type="cellIs" dxfId="34" priority="31" stopIfTrue="1" operator="equal">
      <formula>$C98</formula>
    </cfRule>
  </conditionalFormatting>
  <conditionalFormatting sqref="A100:B100 A101">
    <cfRule type="cellIs" dxfId="33" priority="32" stopIfTrue="1" operator="equal">
      <formula>0</formula>
    </cfRule>
  </conditionalFormatting>
  <conditionalFormatting sqref="A102:B102 A103:A104">
    <cfRule type="cellIs" dxfId="32" priority="30" stopIfTrue="1" operator="equal">
      <formula>0</formula>
    </cfRule>
  </conditionalFormatting>
  <conditionalFormatting sqref="C105">
    <cfRule type="cellIs" dxfId="31" priority="28" stopIfTrue="1" operator="equal">
      <formula>$C102</formula>
    </cfRule>
  </conditionalFormatting>
  <conditionalFormatting sqref="A105:B105">
    <cfRule type="cellIs" dxfId="30" priority="29" stopIfTrue="1" operator="equal">
      <formula>0</formula>
    </cfRule>
  </conditionalFormatting>
  <conditionalFormatting sqref="C106">
    <cfRule type="cellIs" dxfId="29" priority="26" stopIfTrue="1" operator="equal">
      <formula>$C105</formula>
    </cfRule>
  </conditionalFormatting>
  <conditionalFormatting sqref="A106:B106">
    <cfRule type="cellIs" dxfId="28" priority="27" stopIfTrue="1" operator="equal">
      <formula>0</formula>
    </cfRule>
  </conditionalFormatting>
  <conditionalFormatting sqref="C107">
    <cfRule type="cellIs" dxfId="27" priority="24" stopIfTrue="1" operator="equal">
      <formula>$C106</formula>
    </cfRule>
  </conditionalFormatting>
  <conditionalFormatting sqref="A107:B107">
    <cfRule type="cellIs" dxfId="26" priority="25" stopIfTrue="1" operator="equal">
      <formula>0</formula>
    </cfRule>
  </conditionalFormatting>
  <conditionalFormatting sqref="C108">
    <cfRule type="cellIs" dxfId="25" priority="22" stopIfTrue="1" operator="equal">
      <formula>$C107</formula>
    </cfRule>
  </conditionalFormatting>
  <conditionalFormatting sqref="A108:B108">
    <cfRule type="cellIs" dxfId="24" priority="23" stopIfTrue="1" operator="equal">
      <formula>0</formula>
    </cfRule>
  </conditionalFormatting>
  <conditionalFormatting sqref="A109:B109 A110">
    <cfRule type="cellIs" dxfId="23" priority="21" stopIfTrue="1" operator="equal">
      <formula>0</formula>
    </cfRule>
  </conditionalFormatting>
  <conditionalFormatting sqref="C132">
    <cfRule type="cellIs" dxfId="22" priority="58" stopIfTrue="1" operator="equal">
      <formula>$C119</formula>
    </cfRule>
  </conditionalFormatting>
  <conditionalFormatting sqref="C125">
    <cfRule type="cellIs" dxfId="21" priority="19" stopIfTrue="1" operator="equal">
      <formula>$C117</formula>
    </cfRule>
  </conditionalFormatting>
  <conditionalFormatting sqref="A126:B126 A127">
    <cfRule type="cellIs" dxfId="20" priority="20" stopIfTrue="1" operator="equal">
      <formula>0</formula>
    </cfRule>
  </conditionalFormatting>
  <conditionalFormatting sqref="C128">
    <cfRule type="cellIs" dxfId="19" priority="17" stopIfTrue="1" operator="equal">
      <formula>#REF!</formula>
    </cfRule>
  </conditionalFormatting>
  <conditionalFormatting sqref="A128:B128">
    <cfRule type="cellIs" dxfId="18" priority="18" stopIfTrue="1" operator="equal">
      <formula>0</formula>
    </cfRule>
  </conditionalFormatting>
  <conditionalFormatting sqref="C130:C131">
    <cfRule type="cellIs" dxfId="17" priority="15" stopIfTrue="1" operator="equal">
      <formula>$C128</formula>
    </cfRule>
  </conditionalFormatting>
  <conditionalFormatting sqref="A130:B130 A131">
    <cfRule type="cellIs" dxfId="16" priority="16" stopIfTrue="1" operator="equal">
      <formula>0</formula>
    </cfRule>
  </conditionalFormatting>
  <conditionalFormatting sqref="C92">
    <cfRule type="cellIs" dxfId="15" priority="13" stopIfTrue="1" operator="equal">
      <formula>$C91</formula>
    </cfRule>
  </conditionalFormatting>
  <conditionalFormatting sqref="A92:B92">
    <cfRule type="cellIs" dxfId="14" priority="14" stopIfTrue="1" operator="equal">
      <formula>0</formula>
    </cfRule>
  </conditionalFormatting>
  <conditionalFormatting sqref="C120:C124">
    <cfRule type="cellIs" dxfId="13" priority="11" stopIfTrue="1" operator="equal">
      <formula>$C115</formula>
    </cfRule>
  </conditionalFormatting>
  <conditionalFormatting sqref="A120:B121 A125:B125 A122:A124">
    <cfRule type="cellIs" dxfId="12" priority="12" stopIfTrue="1" operator="equal">
      <formula>0</formula>
    </cfRule>
  </conditionalFormatting>
  <conditionalFormatting sqref="C129">
    <cfRule type="cellIs" dxfId="11" priority="9" stopIfTrue="1" operator="equal">
      <formula>#REF!</formula>
    </cfRule>
  </conditionalFormatting>
  <conditionalFormatting sqref="A129:B129">
    <cfRule type="cellIs" dxfId="10" priority="10" stopIfTrue="1" operator="equal">
      <formula>0</formula>
    </cfRule>
  </conditionalFormatting>
  <conditionalFormatting sqref="C88">
    <cfRule type="cellIs" dxfId="9" priority="7" stopIfTrue="1" operator="equal">
      <formula>$C87</formula>
    </cfRule>
  </conditionalFormatting>
  <conditionalFormatting sqref="A88">
    <cfRule type="cellIs" dxfId="8" priority="8" stopIfTrue="1" operator="equal">
      <formula>0</formula>
    </cfRule>
  </conditionalFormatting>
  <conditionalFormatting sqref="C95:C96">
    <cfRule type="cellIs" dxfId="7" priority="5" stopIfTrue="1" operator="equal">
      <formula>$C93</formula>
    </cfRule>
  </conditionalFormatting>
  <conditionalFormatting sqref="A95:A96">
    <cfRule type="cellIs" dxfId="6" priority="6" stopIfTrue="1" operator="equal">
      <formula>0</formula>
    </cfRule>
  </conditionalFormatting>
  <conditionalFormatting sqref="C111">
    <cfRule type="cellIs" dxfId="5" priority="4" stopIfTrue="1" operator="equal">
      <formula>$C110</formula>
    </cfRule>
  </conditionalFormatting>
  <conditionalFormatting sqref="A111">
    <cfRule type="cellIs" dxfId="4" priority="3" stopIfTrue="1" operator="equal">
      <formula>0</formula>
    </cfRule>
  </conditionalFormatting>
  <conditionalFormatting sqref="C112">
    <cfRule type="cellIs" dxfId="3" priority="2" stopIfTrue="1" operator="equal">
      <formula>$C111</formula>
    </cfRule>
  </conditionalFormatting>
  <conditionalFormatting sqref="A112">
    <cfRule type="cellIs" dxfId="2" priority="1" stopIfTrue="1" operator="equal">
      <formula>0</formula>
    </cfRule>
  </conditionalFormatting>
  <conditionalFormatting sqref="C81:C83">
    <cfRule type="cellIs" dxfId="1" priority="59" stopIfTrue="1" operator="equal">
      <formula>#REF!</formula>
    </cfRule>
  </conditionalFormatting>
  <conditionalFormatting sqref="C126:C127">
    <cfRule type="cellIs" dxfId="0" priority="60" stopIfTrue="1" operator="equal">
      <formula>$C119</formula>
    </cfRule>
  </conditionalFormatting>
  <pageMargins left="0.31496062992125984" right="0.31496062992125984" top="0.39370078740157483" bottom="0.39370078740157483" header="0" footer="0"/>
  <pageSetup paperSize="9" scale="68"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1115031</vt:lpstr>
      <vt:lpstr>'1115031'!Область_друку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Ліщук Петро Андрійович</dc:creator>
  <cp:lastModifiedBy>Ліщук Петро Андрійович</cp:lastModifiedBy>
  <dcterms:created xsi:type="dcterms:W3CDTF">2025-03-14T10:11:06Z</dcterms:created>
  <dcterms:modified xsi:type="dcterms:W3CDTF">2025-03-14T10:11:23Z</dcterms:modified>
</cp:coreProperties>
</file>