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2102\Звіт УЖПМ\"/>
    </mc:Choice>
  </mc:AlternateContent>
  <bookViews>
    <workbookView xWindow="0" yWindow="0" windowWidth="28800" windowHeight="12435"/>
  </bookViews>
  <sheets>
    <sheet name="1216011" sheetId="1" r:id="rId1"/>
  </sheets>
  <definedNames>
    <definedName name="_xlnm.Print_Area" localSheetId="0">'1216011'!$A$1:$Z$139</definedName>
  </definedNames>
  <calcPr calcId="152511"/>
</workbook>
</file>

<file path=xl/calcChain.xml><?xml version="1.0" encoding="utf-8"?>
<calcChain xmlns="http://schemas.openxmlformats.org/spreadsheetml/2006/main">
  <c r="U82" i="1" l="1"/>
  <c r="V105" i="1"/>
  <c r="W105" i="1" s="1"/>
  <c r="O45" i="1"/>
  <c r="I45" i="1"/>
  <c r="I48" i="1" s="1"/>
  <c r="O63" i="1"/>
  <c r="O65" i="1" s="1"/>
  <c r="S65" i="1" s="1"/>
  <c r="I63" i="1"/>
  <c r="Q63" i="1"/>
  <c r="O46" i="1"/>
  <c r="S46" i="1" s="1"/>
  <c r="S48" i="1" s="1"/>
  <c r="AC48" i="1" s="1"/>
  <c r="Q47" i="1"/>
  <c r="V47" i="1" s="1"/>
  <c r="I46" i="1"/>
  <c r="U46" i="1" s="1"/>
  <c r="L46" i="1"/>
  <c r="K47" i="1"/>
  <c r="L47" i="1"/>
  <c r="Q105" i="1"/>
  <c r="S105" i="1" s="1"/>
  <c r="V102" i="1"/>
  <c r="W102" i="1" s="1"/>
  <c r="W82" i="1"/>
  <c r="K63" i="1"/>
  <c r="L63" i="1" s="1"/>
  <c r="L65" i="1" s="1"/>
  <c r="W103" i="1"/>
  <c r="S103" i="1"/>
  <c r="S102" i="1"/>
  <c r="O82" i="1"/>
  <c r="S82" i="1" s="1"/>
  <c r="O64" i="1"/>
  <c r="U64" i="1" s="1"/>
  <c r="W64" i="1" s="1"/>
  <c r="S64" i="1"/>
  <c r="O80" i="1"/>
  <c r="S80" i="1"/>
  <c r="U90" i="1"/>
  <c r="W90" i="1" s="1"/>
  <c r="O92" i="1"/>
  <c r="S92" i="1" s="1"/>
  <c r="O90" i="1"/>
  <c r="X90" i="1" s="1"/>
  <c r="Z90" i="1" s="1"/>
  <c r="S90" i="1"/>
  <c r="I64" i="1"/>
  <c r="L64" i="1"/>
  <c r="J65" i="1"/>
  <c r="Y100" i="1"/>
  <c r="Z100" i="1"/>
  <c r="W100" i="1"/>
  <c r="S100" i="1"/>
  <c r="W97" i="1"/>
  <c r="Y97" i="1"/>
  <c r="Z97" i="1"/>
  <c r="S96" i="1"/>
  <c r="S97" i="1"/>
  <c r="U80" i="1"/>
  <c r="W80" i="1" s="1"/>
  <c r="X76" i="1"/>
  <c r="Z76" i="1"/>
  <c r="W76" i="1"/>
  <c r="S76" i="1"/>
  <c r="S78" i="1"/>
  <c r="S85" i="1"/>
  <c r="W85" i="1"/>
  <c r="S86" i="1"/>
  <c r="W86" i="1"/>
  <c r="S88" i="1"/>
  <c r="W88" i="1"/>
  <c r="U92" i="1"/>
  <c r="X92" i="1"/>
  <c r="Z92" i="1" s="1"/>
  <c r="X78" i="1"/>
  <c r="Z78" i="1" s="1"/>
  <c r="W78" i="1"/>
  <c r="W75" i="1"/>
  <c r="X85" i="1"/>
  <c r="Z85" i="1"/>
  <c r="X88" i="1"/>
  <c r="Z88" i="1" s="1"/>
  <c r="X86" i="1"/>
  <c r="Z86" i="1" s="1"/>
  <c r="S99" i="1"/>
  <c r="S95" i="1"/>
  <c r="Y99" i="1"/>
  <c r="Z99" i="1"/>
  <c r="W99" i="1"/>
  <c r="Y95" i="1"/>
  <c r="Z95" i="1"/>
  <c r="W95" i="1"/>
  <c r="W96" i="1"/>
  <c r="Y96" i="1"/>
  <c r="Z96" i="1" s="1"/>
  <c r="S75" i="1"/>
  <c r="V64" i="1"/>
  <c r="Y103" i="1"/>
  <c r="Z103" i="1"/>
  <c r="X75" i="1"/>
  <c r="Z75" i="1" s="1"/>
  <c r="W92" i="1"/>
  <c r="X82" i="1"/>
  <c r="Z82" i="1"/>
  <c r="Q48" i="1"/>
  <c r="K48" i="1"/>
  <c r="Y102" i="1"/>
  <c r="Z102" i="1" s="1"/>
  <c r="U45" i="1"/>
  <c r="W45" i="1"/>
  <c r="I65" i="1"/>
  <c r="X80" i="1"/>
  <c r="Z80" i="1"/>
  <c r="S47" i="1"/>
  <c r="O48" i="1"/>
  <c r="S45" i="1"/>
  <c r="L45" i="1"/>
  <c r="L48" i="1" s="1"/>
  <c r="Q65" i="1"/>
  <c r="Y105" i="1"/>
  <c r="Z105" i="1" s="1"/>
  <c r="U48" i="1" l="1"/>
  <c r="W46" i="1"/>
  <c r="W48" i="1" s="1"/>
  <c r="V48" i="1"/>
  <c r="W47" i="1"/>
  <c r="V63" i="1"/>
  <c r="V65" i="1" s="1"/>
  <c r="K65" i="1"/>
  <c r="S63" i="1"/>
  <c r="U63" i="1"/>
  <c r="U65" i="1" l="1"/>
  <c r="W65" i="1" s="1"/>
  <c r="W63" i="1"/>
</calcChain>
</file>

<file path=xl/sharedStrings.xml><?xml version="1.0" encoding="utf-8"?>
<sst xmlns="http://schemas.openxmlformats.org/spreadsheetml/2006/main" count="241" uniqueCount="136">
  <si>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</si>
  <si>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</si>
  <si>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</si>
  <si>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</si>
  <si>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</si>
  <si>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</si>
  <si>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</si>
  <si>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</si>
  <si>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</si>
  <si>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</si>
  <si>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</si>
  <si>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</si>
  <si>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</si>
  <si>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</si>
  <si>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</si>
  <si>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</si>
  <si>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</si>
  <si>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(підпис)</t>
  </si>
  <si>
    <t>грн.</t>
  </si>
  <si>
    <t>Капітальний ремонт житлового фонду</t>
  </si>
  <si>
    <t>обсяг видатків</t>
  </si>
  <si>
    <t>тис.грн.</t>
  </si>
  <si>
    <t>од.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</si>
  <si>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</si>
  <si>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</si>
  <si>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</si>
  <si>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</si>
  <si>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</si>
  <si>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якості</t>
  </si>
  <si>
    <t>перспективний план роботи  відділу з експлуатації та ремону житлового фонду</t>
  </si>
  <si>
    <t>титульний список</t>
  </si>
  <si>
    <t>Пояснення: фактичне використання коштів, зменшення обсягів виконаних робіт</t>
  </si>
  <si>
    <t>ЗВІТ</t>
  </si>
  <si>
    <t>про виконання паспорта бюджетної програми</t>
  </si>
  <si>
    <t>0610</t>
  </si>
  <si>
    <t xml:space="preserve"> Експлуатація та технічне обслуговування житлового фонду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</si>
  <si>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</si>
  <si>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</si>
  <si>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</si>
  <si>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</si>
  <si>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</si>
  <si>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</si>
  <si>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</si>
  <si>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</si>
  <si>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Забезпечення в належному стані житлового фонду, збільшення терміну його експлуатації, підвищення рівня благоустрою житлових будинків</t>
  </si>
  <si>
    <t xml:space="preserve">Забезпечення надійної та безперебійної експлуатації житлового фонду, підвищення експлуатаційних </t>
  </si>
  <si>
    <t xml:space="preserve">властивостей житлового фонду і утримання його у належному стані, забезпечення його </t>
  </si>
  <si>
    <t>надійності та безпечної експлуатації, покращення умов проживання мешканців міста</t>
  </si>
  <si>
    <t xml:space="preserve">Проведення поточного ремонту житлового фонду </t>
  </si>
  <si>
    <t>Проведення поточного ремонту житлового фонду на умовах співфінансування</t>
  </si>
  <si>
    <t xml:space="preserve">Завдання 1. Проведення поточного ремонту житлового фонду </t>
  </si>
  <si>
    <t>гривень</t>
  </si>
  <si>
    <t xml:space="preserve"> </t>
  </si>
  <si>
    <t>Касові видатки (надані кредити з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</si>
  <si>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</si>
  <si>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8.</t>
  </si>
  <si>
    <t xml:space="preserve">Результативні показники бюджетної програми та аналіз їх виконання </t>
  </si>
  <si>
    <t xml:space="preserve">9. </t>
  </si>
  <si>
    <t>Показники</t>
  </si>
  <si>
    <t>Одиниця виміру</t>
  </si>
  <si>
    <t xml:space="preserve">Джерело інформації 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</si>
  <si>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</si>
  <si>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</si>
  <si>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за ЄДРПОУ)</t>
  </si>
  <si>
    <t>(код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</si>
  <si>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</si>
  <si>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</si>
  <si>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Фактичні результативні показники, досягнуті за рахунок касових видатків (наданих кредитів з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</si>
  <si>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</si>
  <si>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</si>
  <si>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(найменування відповідального виконавця)</t>
  </si>
  <si>
    <t>Завдання 2.  Проведення поточного ремонту житлового фонду на умовах співфінансування</t>
  </si>
  <si>
    <t>Завдання 3. Капітальний ремонт житлового фонду</t>
  </si>
  <si>
    <t>Завдання 2. Проведення поточного ремонту житлового фонду на умовах співфінансування</t>
  </si>
  <si>
    <t>додаток до титульного списку</t>
  </si>
  <si>
    <t>кількість багатоквартирних житлових будинків, що потребують капітального ремонту</t>
  </si>
  <si>
    <t>середні витрати на виконання робіт з капітального ремонту в 1 багатоквартирному житловому будинку</t>
  </si>
  <si>
    <t>(ініціали/ініціал, прізвище)</t>
  </si>
  <si>
    <t xml:space="preserve">Управління житлової політики і майна Хмельницької міської ради </t>
  </si>
  <si>
    <t>26381695</t>
  </si>
  <si>
    <t>22564000000</t>
  </si>
  <si>
    <t>Пояснення: п.1 середні витрати змінилися в зв'язку з тим, що кошти освоєні не в повному обсязі.</t>
  </si>
  <si>
    <t>Пояснення: п.1 в зв'язку з тим, що мешканці не зібрали частину коштів на виконання робіт на умовах співфінансування, кошти освоєні не в повному обсязі.</t>
  </si>
  <si>
    <t>Заступник директора департаменту інфраструктури міста - начальник управління житлової політики і майна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</si>
  <si>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</si>
  <si>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 xml:space="preserve">Програма співфінансування робіт з ремонту багатоквартирних житлових будинків Хмельницької міської територіальної громади на 2020-2024 роки 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</si>
  <si>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</si>
  <si>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</si>
  <si>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</si>
  <si>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</si>
  <si>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</si>
  <si>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</si>
  <si>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</si>
  <si>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місцевого бюджету на 01.01.2023 року</t>
  </si>
  <si>
    <t>витрати виготовлення 1 ПКД на виконання робіт з капітального ремонту (встановлення) ліфта на умовах співфінансування в багатоквартирному житловому будинку</t>
  </si>
  <si>
    <t>від 01 листопада 2022 року № 359)</t>
  </si>
  <si>
    <t>Виконання бюджетної програми становить 46 % до затверджених призначень в 2022 р.</t>
  </si>
  <si>
    <t>Наталія ВІТКОВСЬКА</t>
  </si>
  <si>
    <t>(Власне ім'я, ПРІЗВИЩЕ)</t>
  </si>
  <si>
    <t>Пояснення: п.1 в зв'язку з тим, що мешканці не зібрали частину коштів щодо виконання робіт на умовах співфінансування на 1 об'єкті роботи не виконувалися.</t>
  </si>
  <si>
    <t>Пояснення: п.1 питома вага змінилася в зв'язку з тим, що на 1 об'єкті роботи не виконувалися.</t>
  </si>
  <si>
    <t>Людмила КОРОЛІВСЬКА</t>
  </si>
  <si>
    <t xml:space="preserve">Заступник начальника відділу бухгалтерського обліку та звітності </t>
  </si>
  <si>
    <t>експертиза роб проекту  Козацька, 61/2, в січні</t>
  </si>
  <si>
    <t>Напрями використання бюджетних коштів*</t>
  </si>
  <si>
    <t>Пояснення: фактичне використання коштів відповідно до актів виконаних робіт, зменшення обсягів виконаних робіт.</t>
  </si>
  <si>
    <t xml:space="preserve">Пояснення: п.1 в зв'язку з недоосвоєнням коштів виконано роботи лише 3 встановлення пандусів.   </t>
  </si>
  <si>
    <t>грн</t>
  </si>
  <si>
    <t xml:space="preserve">Пояснення: п.1 відповідно по Постанови № 590 фінансування видатків спеціального фонду на роботи з капітального ремонту житлового фонду в т.ч. на умовах співфінансування не здійснювалися. Крім того зареєстрована кредиторська заборгованість в сумі 265 350,00 грн, з них: 252 000,00 грн на капітальний ремонт, укріплення житлового будинку на просп. Миру, 86 в м. Хмельницькому (в т. ч. авторський нагляд); 13 350,00 грн на виготовлення сертифіката з енергетичної ефективності будівлі на «Капітальний ремонт, укріплення житлового будинку № 61/2 на вул.. Козацькій в м. Хмельницькому».
</t>
  </si>
  <si>
    <t>Пояснення: п. 1 зміни пов'язані з тим, що фактично виконано лише експертизу робочого проекту;  п. 2  не здійснено виготовлення ПКД.</t>
  </si>
  <si>
    <t>Пояснення: п. 1 в зв'язку з невиконанням запланованого обсягу робіт.</t>
  </si>
  <si>
    <t>Пояснення: п.1 середня вартість змінюється в залежності від місця розташування пандуса.</t>
  </si>
  <si>
    <t>обсяг видатків на встановлення пандусів в житлових будинках</t>
  </si>
  <si>
    <t>кількість об`єктів (пандусів в житлових будинках), що необхідно встановити</t>
  </si>
  <si>
    <t>кількість об`єктів (пандусів в житлових будинках), що планується встановити</t>
  </si>
  <si>
    <t>перелік адрес інвалідів-візочників</t>
  </si>
  <si>
    <t>середня вартість встановлення одного пандусу</t>
  </si>
  <si>
    <t>питомага вага кількості пандусів, які необхідно встановити до кількості пандусів, що заплановано встановити</t>
  </si>
  <si>
    <t>кількість об’єктів житлового фонду (багатоквартирних житлових будинків), в яких необхідно виконати роботи з поточного ремонту на умовах співфінансування</t>
  </si>
  <si>
    <t>перспективний план відділу з експлуатації та ремонту житлового фонду</t>
  </si>
  <si>
    <t>кількість об’єктів житлового фонду (багатоквартирних житлових будинків), в яких планується виконати роботи з поточного ремонту на умовах співфінансування</t>
  </si>
  <si>
    <t>середні витрати на виконання робіт з поточного ремонту житлового фонду на умовах співфінансування в 1 багатоквартирному житловому будинку</t>
  </si>
  <si>
    <t>питома вага кількості об’єктів житлового фонду (багатоквартирних житлових будинків), в яких планується виконати роботи з поточного ремонту на умовах співфінансування до кількості об’єктів житлового фонду (багатоквартирних житлових будинків), в яких необхідно виконати роботи з поточного ремонту на умовах співфінансування</t>
  </si>
  <si>
    <t>обсяг видатків на капітальний ремонт житлового фонду</t>
  </si>
  <si>
    <t xml:space="preserve">кількість ПКД на виконання робіт з капітального ремонту на умовах співфінансуванняна, що необхідно виготовити </t>
  </si>
  <si>
    <t>службова записка</t>
  </si>
  <si>
    <t xml:space="preserve">кількість багатоквартирних житлових будинків, що планується відремонтувати  </t>
  </si>
  <si>
    <t xml:space="preserve">кількість ПКД на виконання робіт з капітального ремонту на умовах співфінансуванняна, що планується виготовити </t>
  </si>
  <si>
    <t>питома вага кількості об`єктів житлового фонду (будинків), що заплановано відремонтувати до кількості об`єктів (будинків),  що потребують ремонту</t>
  </si>
  <si>
    <t>відс.</t>
  </si>
  <si>
    <t>Пояснення: недоосвоєння коштів у зв'язку з введенням воєнного стану в Україні та відповідно по Постанови № 590 від 09.06.2021 р. "Про затвердження Порядку виконання повноважень Державною казначейською службою в особливому режимі в умовах воєнного стану" фінансування видатків загального фонду на встановлення пандусів біля будинків не здійснювалися.</t>
  </si>
  <si>
    <t>Пояснення: недоосвоєння коштів у зв'язку з введенням воєнного стану в Україні та відповідно по Постанови № 590 фінансування видатків спеціального фонду на роботи з капітального ремонту житлового фонду в т.ч. на умовах співфінансування не здійснювалися.</t>
  </si>
  <si>
    <t>Пояснення: п.1 недоосвоєння коштів у зв'язку з введенням воєнного стану в Україні та відповідно по Постанови № 590 від 09.06.2021 р. фінансування видатків загального фонду на встановлення пандусів біля будинків не здійснювалися.</t>
  </si>
  <si>
    <t>Аналіз стану виконання результативних показників: 1) недовиконання показників по завданню 1 пов'язане з тим, що до початку введення воєнного стану було виконано роботи з встановлення лише 3 пандусів. Після введення воєнного стану в Україні та відповідно по Постанови № 590 від 09.06.2021 р. "Про затвердження Порядку виконання повноважень Державною казначейською службою в особливому режимі в умовах воєнного стану" фінансування видатків загального фонду на встановлення пандусів біля будинків не здійснювалися. Відповідно виникло недоосвоєння коштів, що вплинуло на недовиконання показників; 2) недовиконання показників затрат по завданню 2 пов'язане  з тим, що в зв'язку з тим, що мешканці не зібрали частину коштів на виконання робіт на умовах співфінансування, що також вплинуло на зміни в інших результативниї показниках; 3) до введення військового стану виконано лише експертизу робочого проекту. Після введення воєнного стану в Україні та відповідно по Постанови № 590 фінансування видатків спеціального фонду на роботи з капітального ремонту житлового фонду в т.ч. на умовах співфінансування не здійснювалися,що вплинуло на недовиконання показників.</t>
  </si>
  <si>
    <t xml:space="preserve">Пояснення: п.1 в зв'язку з зменшенням кількості відремонтованих пандусів. </t>
  </si>
  <si>
    <t>Пояснення: п. 1 виконано експертизу робочого проекту з к/р, укріплення ж/б № 61/2 на вул. Козацькій; п.2 - виготовлення ПКД на виконання робіт к/р (встановлення) ліфта в першому під'їзді будинку по вул. Подільській, 58 не здійснювалося.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</si>
</sst>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272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0" fillId="0" borderId="0" xfId="0" applyFont="1"/>
    <xf numFmtId="0" fontId="10" fillId="0" borderId="1" xfId="0" applyFont="1" applyBorder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2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2" applyFont="1" applyBorder="1" applyAlignment="1">
      <alignment vertical="center" wrapText="1"/>
    </xf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wrapText="1"/>
    </xf>
    <xf numFmtId="4" fontId="10" fillId="0" borderId="2" xfId="0" applyNumberFormat="1" applyFont="1" applyBorder="1" applyAlignment="1">
      <alignment wrapText="1"/>
    </xf>
    <xf numFmtId="0" fontId="9" fillId="0" borderId="1" xfId="0" applyFont="1" applyBorder="1"/>
    <xf numFmtId="0" fontId="11" fillId="0" borderId="0" xfId="0" applyFont="1" applyAlignment="1"/>
    <xf numFmtId="0" fontId="12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Border="1" applyAlignment="1"/>
    <xf numFmtId="0" fontId="9" fillId="0" borderId="0" xfId="0" applyFont="1"/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4" fillId="0" borderId="0" xfId="0" applyFont="1"/>
    <xf numFmtId="0" fontId="2" fillId="0" borderId="0" xfId="2" applyFont="1" applyBorder="1" applyAlignment="1">
      <alignment vertical="center" wrapText="1"/>
    </xf>
    <xf numFmtId="0" fontId="2" fillId="0" borderId="0" xfId="3" applyFont="1" applyBorder="1"/>
    <xf numFmtId="0" fontId="9" fillId="0" borderId="0" xfId="0" applyFont="1" applyBorder="1"/>
    <xf numFmtId="0" fontId="2" fillId="0" borderId="1" xfId="0" applyFont="1" applyBorder="1" applyAlignment="1">
      <alignment horizontal="left"/>
    </xf>
    <xf numFmtId="0" fontId="7" fillId="0" borderId="3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0" fontId="10" fillId="0" borderId="0" xfId="0" applyFont="1" applyAlignment="1">
      <alignment horizontal="center"/>
    </xf>
    <xf numFmtId="0" fontId="2" fillId="0" borderId="0" xfId="1" applyFont="1" applyAlignment="1"/>
    <xf numFmtId="0" fontId="2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" fillId="0" borderId="1" xfId="3" applyFont="1" applyBorder="1"/>
    <xf numFmtId="0" fontId="9" fillId="0" borderId="1" xfId="0" applyFont="1" applyBorder="1" applyAlignment="1"/>
    <xf numFmtId="0" fontId="8" fillId="0" borderId="5" xfId="3" applyFont="1" applyBorder="1" applyAlignment="1">
      <alignment vertical="top"/>
    </xf>
    <xf numFmtId="49" fontId="2" fillId="0" borderId="0" xfId="0" applyNumberFormat="1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9" fillId="0" borderId="0" xfId="0" applyFont="1" applyBorder="1" applyAlignment="1"/>
    <xf numFmtId="0" fontId="7" fillId="0" borderId="4" xfId="0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 wrapText="1"/>
    </xf>
    <xf numFmtId="0" fontId="10" fillId="0" borderId="0" xfId="0" applyFont="1" applyAlignment="1">
      <alignment vertical="center"/>
    </xf>
    <xf numFmtId="2" fontId="10" fillId="0" borderId="0" xfId="0" applyNumberFormat="1" applyFont="1"/>
    <xf numFmtId="2" fontId="10" fillId="0" borderId="0" xfId="0" applyNumberFormat="1" applyFont="1" applyAlignment="1">
      <alignment horizontal="center"/>
    </xf>
    <xf numFmtId="182" fontId="10" fillId="0" borderId="0" xfId="0" applyNumberFormat="1" applyFont="1"/>
    <xf numFmtId="1" fontId="10" fillId="0" borderId="0" xfId="0" applyNumberFormat="1" applyFont="1"/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7" fillId="0" borderId="0" xfId="0" applyFont="1" applyBorder="1" applyAlignment="1">
      <alignment horizontal="left" vertical="center"/>
    </xf>
    <xf numFmtId="0" fontId="3" fillId="0" borderId="0" xfId="0" applyFont="1"/>
    <xf numFmtId="4" fontId="14" fillId="0" borderId="2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/>
    <xf numFmtId="0" fontId="2" fillId="0" borderId="3" xfId="2" applyFont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4" fontId="14" fillId="0" borderId="0" xfId="0" applyNumberFormat="1" applyFont="1"/>
    <xf numFmtId="2" fontId="2" fillId="0" borderId="4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0" fontId="2" fillId="0" borderId="4" xfId="2" applyFont="1" applyBorder="1" applyAlignment="1">
      <alignment vertical="top" wrapText="1"/>
    </xf>
    <xf numFmtId="2" fontId="2" fillId="0" borderId="4" xfId="0" applyNumberFormat="1" applyFont="1" applyBorder="1" applyAlignment="1">
      <alignment vertical="center" wrapText="1"/>
    </xf>
    <xf numFmtId="4" fontId="14" fillId="0" borderId="2" xfId="0" applyNumberFormat="1" applyFont="1" applyBorder="1"/>
    <xf numFmtId="0" fontId="2" fillId="0" borderId="8" xfId="0" applyFont="1" applyFill="1" applyBorder="1" applyAlignment="1">
      <alignment horizontal="center" vertical="center" wrapText="1"/>
    </xf>
    <xf numFmtId="0" fontId="14" fillId="0" borderId="8" xfId="0" applyFont="1" applyBorder="1"/>
    <xf numFmtId="0" fontId="14" fillId="2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4" fillId="0" borderId="3" xfId="0" applyFont="1" applyBorder="1"/>
    <xf numFmtId="4" fontId="2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/>
    <xf numFmtId="2" fontId="2" fillId="0" borderId="8" xfId="0" applyNumberFormat="1" applyFont="1" applyBorder="1" applyAlignment="1">
      <alignment horizontal="center" vertical="center" wrapText="1"/>
    </xf>
    <xf numFmtId="0" fontId="18" fillId="0" borderId="0" xfId="0" applyFont="1"/>
    <xf numFmtId="0" fontId="6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" fillId="0" borderId="2" xfId="2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2" fillId="0" borderId="2" xfId="2" applyFont="1" applyFill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2" fontId="2" fillId="0" borderId="0" xfId="2" applyNumberFormat="1" applyFont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8" xfId="2" applyFont="1" applyBorder="1" applyAlignment="1">
      <alignment vertical="center" wrapText="1"/>
    </xf>
    <xf numFmtId="0" fontId="2" fillId="0" borderId="3" xfId="2" applyFont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" fillId="0" borderId="8" xfId="2" applyFont="1" applyBorder="1" applyAlignment="1">
      <alignment vertical="top" wrapText="1"/>
    </xf>
    <xf numFmtId="0" fontId="2" fillId="0" borderId="3" xfId="2" applyFont="1" applyBorder="1" applyAlignment="1">
      <alignment vertical="top" wrapText="1"/>
    </xf>
    <xf numFmtId="0" fontId="2" fillId="0" borderId="4" xfId="2" applyFont="1" applyBorder="1" applyAlignment="1">
      <alignment vertical="top" wrapText="1"/>
    </xf>
    <xf numFmtId="0" fontId="2" fillId="0" borderId="8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4" fontId="9" fillId="0" borderId="8" xfId="0" applyNumberFormat="1" applyFont="1" applyBorder="1" applyAlignment="1">
      <alignment wrapText="1"/>
    </xf>
    <xf numFmtId="4" fontId="10" fillId="0" borderId="3" xfId="0" applyNumberFormat="1" applyFont="1" applyBorder="1" applyAlignment="1">
      <alignment wrapText="1"/>
    </xf>
    <xf numFmtId="4" fontId="10" fillId="0" borderId="4" xfId="0" applyNumberFormat="1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14" fillId="0" borderId="2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3" fillId="0" borderId="5" xfId="0" applyFont="1" applyBorder="1" applyAlignment="1">
      <alignment horizontal="center" vertical="top"/>
    </xf>
    <xf numFmtId="0" fontId="2" fillId="0" borderId="0" xfId="0" applyFont="1" applyFill="1" applyBorder="1" applyAlignment="1">
      <alignment vertical="center" wrapText="1"/>
    </xf>
    <xf numFmtId="3" fontId="14" fillId="0" borderId="2" xfId="0" applyNumberFormat="1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" fontId="2" fillId="0" borderId="2" xfId="2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4" fontId="9" fillId="0" borderId="8" xfId="0" applyNumberFormat="1" applyFont="1" applyFill="1" applyBorder="1" applyAlignment="1">
      <alignment wrapText="1"/>
    </xf>
    <xf numFmtId="4" fontId="10" fillId="0" borderId="3" xfId="0" applyNumberFormat="1" applyFont="1" applyFill="1" applyBorder="1" applyAlignment="1">
      <alignment wrapText="1"/>
    </xf>
    <xf numFmtId="4" fontId="10" fillId="0" borderId="4" xfId="0" applyNumberFormat="1" applyFont="1" applyFill="1" applyBorder="1" applyAlignment="1">
      <alignment wrapText="1"/>
    </xf>
    <xf numFmtId="0" fontId="14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2" fontId="12" fillId="0" borderId="8" xfId="0" applyNumberFormat="1" applyFont="1" applyBorder="1" applyAlignment="1">
      <alignment vertical="center" wrapText="1"/>
    </xf>
    <xf numFmtId="2" fontId="12" fillId="0" borderId="3" xfId="0" applyNumberFormat="1" applyFont="1" applyBorder="1" applyAlignment="1">
      <alignment vertical="center" wrapText="1"/>
    </xf>
    <xf numFmtId="2" fontId="12" fillId="0" borderId="4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4" fillId="0" borderId="5" xfId="3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49" fontId="2" fillId="0" borderId="1" xfId="3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8"/>
  <sheetViews>
    <sheetView tabSelected="1" view="pageBreakPreview" zoomScaleNormal="100" zoomScaleSheetLayoutView="100" workbookViewId="0">
      <selection activeCell="AC102" sqref="AC102"/>
    </sheetView>
  </sheetViews>
  <sheetFormatPr defaultRowHeight="15" x14ac:dyDescent="0.25"/>
  <cols>
    <col min="1" max="1" width="4.85546875" style="4" customWidth="1"/>
    <col min="2" max="2" width="14.42578125" style="4" customWidth="1"/>
    <col min="3" max="3" width="10.140625" style="4" customWidth="1"/>
    <col min="4" max="4" width="9.140625" style="4"/>
    <col min="5" max="5" width="7.140625" style="4" customWidth="1"/>
    <col min="6" max="8" width="7.140625" style="4" hidden="1" customWidth="1"/>
    <col min="9" max="9" width="13.140625" style="4" customWidth="1"/>
    <col min="10" max="10" width="12.7109375" style="4" hidden="1" customWidth="1"/>
    <col min="11" max="12" width="13.7109375" style="4" customWidth="1"/>
    <col min="13" max="14" width="12.7109375" style="4" hidden="1" customWidth="1"/>
    <col min="15" max="15" width="5.85546875" style="4" customWidth="1"/>
    <col min="16" max="16" width="9.140625" style="4"/>
    <col min="17" max="17" width="8" style="4" customWidth="1"/>
    <col min="18" max="18" width="6.85546875" style="4" customWidth="1"/>
    <col min="19" max="19" width="9.140625" style="4"/>
    <col min="20" max="20" width="6.140625" style="4" customWidth="1"/>
    <col min="21" max="21" width="15" style="4" customWidth="1"/>
    <col min="22" max="22" width="13.5703125" style="4" customWidth="1"/>
    <col min="23" max="23" width="14.140625" style="4" customWidth="1"/>
    <col min="24" max="24" width="11.85546875" style="4" customWidth="1"/>
    <col min="25" max="25" width="12" style="4" customWidth="1"/>
    <col min="26" max="26" width="12.140625" style="4" customWidth="1"/>
    <col min="27" max="16384" width="9.140625" style="4"/>
  </cols>
  <sheetData>
    <row r="1" spans="1:29" x14ac:dyDescent="0.25">
      <c r="S1" s="1" t="s">
        <v>6</v>
      </c>
    </row>
    <row r="2" spans="1:29" x14ac:dyDescent="0.25">
      <c r="S2" s="1" t="s">
        <v>3</v>
      </c>
    </row>
    <row r="3" spans="1:29" x14ac:dyDescent="0.25">
      <c r="S3" s="1" t="s">
        <v>4</v>
      </c>
    </row>
    <row r="4" spans="1:29" x14ac:dyDescent="0.25">
      <c r="S4" s="2" t="s">
        <v>5</v>
      </c>
    </row>
    <row r="5" spans="1:29" x14ac:dyDescent="0.25">
      <c r="S5" s="2" t="s">
        <v>95</v>
      </c>
    </row>
    <row r="8" spans="1:29" x14ac:dyDescent="0.25">
      <c r="L8" s="28"/>
      <c r="M8" s="28"/>
      <c r="N8" s="28"/>
      <c r="O8" s="29" t="s">
        <v>32</v>
      </c>
      <c r="Q8" s="28"/>
      <c r="R8" s="28"/>
    </row>
    <row r="9" spans="1:29" ht="15" customHeight="1" x14ac:dyDescent="0.25">
      <c r="K9" s="199" t="s">
        <v>33</v>
      </c>
      <c r="L9" s="199"/>
      <c r="M9" s="199"/>
      <c r="N9" s="199"/>
      <c r="O9" s="199"/>
      <c r="P9" s="199"/>
      <c r="Q9" s="199"/>
      <c r="R9" s="199"/>
      <c r="S9" s="199"/>
    </row>
    <row r="10" spans="1:29" ht="15.75" x14ac:dyDescent="0.25">
      <c r="I10" s="27"/>
      <c r="J10" s="27"/>
      <c r="K10" s="27"/>
      <c r="L10" s="27" t="s">
        <v>93</v>
      </c>
      <c r="M10" s="27"/>
      <c r="N10" s="27"/>
      <c r="O10" s="27"/>
      <c r="P10" s="27"/>
      <c r="Q10" s="27"/>
      <c r="R10" s="27"/>
    </row>
    <row r="11" spans="1:29" ht="15.75" x14ac:dyDescent="0.25">
      <c r="I11" s="27"/>
      <c r="J11" s="27"/>
      <c r="K11" s="27"/>
      <c r="L11" s="27"/>
      <c r="M11" s="27"/>
      <c r="N11" s="27"/>
      <c r="O11" s="27"/>
      <c r="P11" s="27"/>
      <c r="Q11" s="27"/>
    </row>
    <row r="14" spans="1:29" ht="19.5" customHeight="1" x14ac:dyDescent="0.25">
      <c r="A14" s="48" t="s">
        <v>0</v>
      </c>
      <c r="B14" s="267">
        <v>1200000</v>
      </c>
      <c r="C14" s="267"/>
      <c r="I14" s="267" t="s">
        <v>78</v>
      </c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X14" s="261" t="s">
        <v>79</v>
      </c>
      <c r="Y14" s="261"/>
      <c r="Z14" s="55"/>
      <c r="AC14" s="9"/>
    </row>
    <row r="15" spans="1:29" ht="53.25" customHeight="1" x14ac:dyDescent="0.25">
      <c r="A15" s="48"/>
      <c r="B15" s="258" t="s">
        <v>62</v>
      </c>
      <c r="C15" s="258"/>
      <c r="I15" s="270" t="s">
        <v>68</v>
      </c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X15" s="260" t="s">
        <v>63</v>
      </c>
      <c r="Y15" s="260"/>
      <c r="Z15" s="56"/>
      <c r="AC15" s="58"/>
    </row>
    <row r="16" spans="1:29" x14ac:dyDescent="0.25">
      <c r="A16" s="48"/>
      <c r="B16" s="6"/>
    </row>
    <row r="17" spans="1:28" ht="18" customHeight="1" x14ac:dyDescent="0.25">
      <c r="A17" s="48" t="s">
        <v>1</v>
      </c>
      <c r="B17" s="269">
        <v>1210000</v>
      </c>
      <c r="C17" s="269"/>
      <c r="I17" s="267" t="s">
        <v>78</v>
      </c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X17" s="261" t="s">
        <v>79</v>
      </c>
      <c r="Y17" s="261"/>
    </row>
    <row r="18" spans="1:28" ht="54" customHeight="1" x14ac:dyDescent="0.25">
      <c r="A18" s="48"/>
      <c r="B18" s="258" t="s">
        <v>62</v>
      </c>
      <c r="C18" s="258"/>
      <c r="I18" s="262" t="s">
        <v>70</v>
      </c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X18" s="260" t="s">
        <v>63</v>
      </c>
      <c r="Y18" s="260"/>
    </row>
    <row r="19" spans="1:28" x14ac:dyDescent="0.25">
      <c r="A19" s="48"/>
      <c r="B19" s="6"/>
    </row>
    <row r="20" spans="1:28" ht="17.25" customHeight="1" x14ac:dyDescent="0.25">
      <c r="A20" s="48" t="s">
        <v>2</v>
      </c>
      <c r="B20" s="269">
        <v>1216011</v>
      </c>
      <c r="C20" s="269"/>
      <c r="E20" s="266">
        <v>6011</v>
      </c>
      <c r="F20" s="266"/>
      <c r="G20" s="266"/>
      <c r="H20" s="266"/>
      <c r="I20" s="266"/>
      <c r="J20" s="53"/>
      <c r="L20" s="264" t="s">
        <v>34</v>
      </c>
      <c r="M20" s="264"/>
      <c r="N20" s="264"/>
      <c r="O20" s="264"/>
      <c r="Q20" s="53" t="s">
        <v>35</v>
      </c>
      <c r="R20" s="53"/>
      <c r="S20" s="53"/>
      <c r="T20" s="53"/>
      <c r="U20" s="5"/>
      <c r="V20" s="5"/>
      <c r="X20" s="265" t="s">
        <v>80</v>
      </c>
      <c r="Y20" s="266"/>
      <c r="Z20" s="57"/>
    </row>
    <row r="21" spans="1:28" ht="66" customHeight="1" x14ac:dyDescent="0.25">
      <c r="A21" s="48"/>
      <c r="B21" s="258" t="s">
        <v>62</v>
      </c>
      <c r="C21" s="258"/>
      <c r="E21" s="259" t="s">
        <v>65</v>
      </c>
      <c r="F21" s="259"/>
      <c r="G21" s="259"/>
      <c r="H21" s="259"/>
      <c r="I21" s="259"/>
      <c r="J21" s="54"/>
      <c r="L21" s="259" t="s">
        <v>66</v>
      </c>
      <c r="M21" s="259"/>
      <c r="N21" s="259"/>
      <c r="O21" s="259"/>
      <c r="Q21" s="258" t="s">
        <v>69</v>
      </c>
      <c r="R21" s="258"/>
      <c r="S21" s="258"/>
      <c r="T21" s="258"/>
      <c r="U21" s="258"/>
      <c r="V21" s="258"/>
      <c r="X21" s="260" t="s">
        <v>64</v>
      </c>
      <c r="Y21" s="260"/>
      <c r="Z21" s="56"/>
    </row>
    <row r="22" spans="1:28" x14ac:dyDescent="0.25">
      <c r="A22" s="48"/>
    </row>
    <row r="23" spans="1:28" ht="15.75" x14ac:dyDescent="0.25">
      <c r="A23" s="51" t="s">
        <v>36</v>
      </c>
      <c r="B23" s="200" t="s">
        <v>37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33"/>
      <c r="S23" s="33"/>
      <c r="T23" s="33"/>
      <c r="U23" s="33"/>
    </row>
    <row r="24" spans="1:28" ht="15.75" x14ac:dyDescent="0.2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8" ht="18" customHeight="1" x14ac:dyDescent="0.25">
      <c r="A25" s="31"/>
      <c r="B25" s="34" t="s">
        <v>14</v>
      </c>
      <c r="C25" s="203" t="s">
        <v>38</v>
      </c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5"/>
    </row>
    <row r="26" spans="1:28" ht="18" customHeight="1" x14ac:dyDescent="0.25">
      <c r="A26" s="31"/>
      <c r="B26" s="34">
        <v>1</v>
      </c>
      <c r="C26" s="134" t="s">
        <v>44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41"/>
    </row>
    <row r="27" spans="1:28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8" ht="15.75" x14ac:dyDescent="0.25">
      <c r="A28" s="35" t="s">
        <v>39</v>
      </c>
      <c r="B28" s="36" t="s">
        <v>40</v>
      </c>
      <c r="C28" s="36"/>
      <c r="D28" s="36"/>
      <c r="E28" s="42" t="s">
        <v>45</v>
      </c>
      <c r="F28" s="42"/>
      <c r="G28" s="42"/>
      <c r="H28" s="42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</row>
    <row r="29" spans="1:28" ht="15.75" x14ac:dyDescent="0.25">
      <c r="A29" s="35"/>
      <c r="B29" s="36"/>
      <c r="C29" s="36"/>
      <c r="D29" s="36"/>
      <c r="E29" s="13" t="s">
        <v>46</v>
      </c>
      <c r="F29" s="42"/>
      <c r="G29" s="42"/>
      <c r="H29" s="42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AB29" s="42"/>
    </row>
    <row r="30" spans="1:28" ht="15.75" x14ac:dyDescent="0.25">
      <c r="A30" s="35"/>
      <c r="B30" s="36"/>
      <c r="C30" s="36"/>
      <c r="D30" s="36"/>
      <c r="E30" s="44" t="s">
        <v>47</v>
      </c>
      <c r="F30" s="52"/>
      <c r="G30" s="52"/>
      <c r="H30" s="52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AB30" s="42"/>
    </row>
    <row r="31" spans="1:28" ht="10.5" customHeight="1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8" ht="15.75" x14ac:dyDescent="0.25">
      <c r="A32" s="35" t="s">
        <v>12</v>
      </c>
      <c r="B32" s="3" t="s">
        <v>41</v>
      </c>
      <c r="C32" s="3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8"/>
      <c r="T32" s="38"/>
      <c r="U32" s="38"/>
    </row>
    <row r="33" spans="1:29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9"/>
    </row>
    <row r="34" spans="1:29" ht="18" customHeight="1" x14ac:dyDescent="0.25">
      <c r="A34" s="39"/>
      <c r="B34" s="34" t="s">
        <v>14</v>
      </c>
      <c r="C34" s="192" t="s">
        <v>42</v>
      </c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</row>
    <row r="35" spans="1:29" s="64" customFormat="1" ht="18.95" customHeight="1" x14ac:dyDescent="0.25">
      <c r="A35" s="39"/>
      <c r="B35" s="34">
        <v>1</v>
      </c>
      <c r="C35" s="193" t="s">
        <v>50</v>
      </c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</row>
    <row r="36" spans="1:29" s="64" customFormat="1" ht="18.95" customHeight="1" x14ac:dyDescent="0.25">
      <c r="A36" s="39"/>
      <c r="B36" s="34">
        <v>2</v>
      </c>
      <c r="C36" s="194" t="s">
        <v>73</v>
      </c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6"/>
    </row>
    <row r="37" spans="1:29" s="64" customFormat="1" ht="18.95" customHeight="1" x14ac:dyDescent="0.25">
      <c r="A37" s="39"/>
      <c r="B37" s="34">
        <v>3</v>
      </c>
      <c r="C37" s="193" t="s">
        <v>72</v>
      </c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</row>
    <row r="38" spans="1:29" ht="13.5" customHeight="1" x14ac:dyDescent="0.25">
      <c r="A38" s="31"/>
      <c r="B38" s="31"/>
      <c r="C38" s="4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0"/>
    </row>
    <row r="39" spans="1:29" ht="19.5" customHeight="1" x14ac:dyDescent="0.25">
      <c r="A39" s="60" t="s">
        <v>15</v>
      </c>
      <c r="B39" s="40" t="s">
        <v>43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0"/>
      <c r="Y39" s="7"/>
    </row>
    <row r="40" spans="1:29" s="31" customFormat="1" ht="15.75" x14ac:dyDescent="0.25">
      <c r="A40" s="71" t="s">
        <v>86</v>
      </c>
      <c r="B40" s="40"/>
      <c r="U40" s="72"/>
      <c r="V40" s="72"/>
    </row>
    <row r="41" spans="1:29" ht="15.75" x14ac:dyDescent="0.25">
      <c r="B41" s="3"/>
      <c r="W41" s="31" t="s">
        <v>51</v>
      </c>
    </row>
    <row r="42" spans="1:29" ht="31.5" customHeight="1" x14ac:dyDescent="0.25">
      <c r="A42" s="238" t="s">
        <v>14</v>
      </c>
      <c r="B42" s="206" t="s">
        <v>104</v>
      </c>
      <c r="C42" s="207"/>
      <c r="D42" s="207"/>
      <c r="E42" s="208"/>
      <c r="F42" s="81"/>
      <c r="G42" s="81"/>
      <c r="H42" s="81"/>
      <c r="I42" s="166" t="s">
        <v>10</v>
      </c>
      <c r="J42" s="166"/>
      <c r="K42" s="166"/>
      <c r="L42" s="166"/>
      <c r="M42" s="82"/>
      <c r="N42" s="82"/>
      <c r="O42" s="166" t="s">
        <v>53</v>
      </c>
      <c r="P42" s="166"/>
      <c r="Q42" s="166"/>
      <c r="R42" s="166"/>
      <c r="S42" s="166"/>
      <c r="T42" s="166"/>
      <c r="U42" s="166" t="s">
        <v>11</v>
      </c>
      <c r="V42" s="166"/>
      <c r="W42" s="166"/>
      <c r="X42" s="9"/>
    </row>
    <row r="43" spans="1:29" ht="31.5" x14ac:dyDescent="0.25">
      <c r="A43" s="239"/>
      <c r="B43" s="209"/>
      <c r="C43" s="210"/>
      <c r="D43" s="210"/>
      <c r="E43" s="211"/>
      <c r="F43" s="83"/>
      <c r="G43" s="83"/>
      <c r="H43" s="83"/>
      <c r="I43" s="82" t="s">
        <v>7</v>
      </c>
      <c r="J43" s="82"/>
      <c r="K43" s="82" t="s">
        <v>8</v>
      </c>
      <c r="L43" s="82" t="s">
        <v>9</v>
      </c>
      <c r="M43" s="82"/>
      <c r="N43" s="82"/>
      <c r="O43" s="166" t="s">
        <v>7</v>
      </c>
      <c r="P43" s="166"/>
      <c r="Q43" s="162" t="s">
        <v>8</v>
      </c>
      <c r="R43" s="163"/>
      <c r="S43" s="166" t="s">
        <v>9</v>
      </c>
      <c r="T43" s="166"/>
      <c r="U43" s="84" t="s">
        <v>7</v>
      </c>
      <c r="V43" s="82" t="s">
        <v>8</v>
      </c>
      <c r="W43" s="82" t="s">
        <v>9</v>
      </c>
      <c r="X43" s="9"/>
    </row>
    <row r="44" spans="1:29" ht="15.75" x14ac:dyDescent="0.25">
      <c r="A44" s="85">
        <v>1</v>
      </c>
      <c r="B44" s="166">
        <v>2</v>
      </c>
      <c r="C44" s="166"/>
      <c r="D44" s="166"/>
      <c r="E44" s="166"/>
      <c r="F44" s="82"/>
      <c r="G44" s="82"/>
      <c r="H44" s="82"/>
      <c r="I44" s="82">
        <v>3</v>
      </c>
      <c r="J44" s="82"/>
      <c r="K44" s="82">
        <v>4</v>
      </c>
      <c r="L44" s="82">
        <v>5</v>
      </c>
      <c r="M44" s="82"/>
      <c r="N44" s="82"/>
      <c r="O44" s="166">
        <v>6</v>
      </c>
      <c r="P44" s="166"/>
      <c r="Q44" s="162">
        <v>7</v>
      </c>
      <c r="R44" s="163"/>
      <c r="S44" s="162">
        <v>8</v>
      </c>
      <c r="T44" s="163"/>
      <c r="U44" s="82">
        <v>9</v>
      </c>
      <c r="V44" s="82">
        <v>10</v>
      </c>
      <c r="W44" s="82">
        <v>11</v>
      </c>
      <c r="X44" s="11"/>
    </row>
    <row r="45" spans="1:29" ht="36" customHeight="1" x14ac:dyDescent="0.25">
      <c r="A45" s="85">
        <v>1</v>
      </c>
      <c r="B45" s="134" t="s">
        <v>48</v>
      </c>
      <c r="C45" s="134"/>
      <c r="D45" s="134"/>
      <c r="E45" s="134"/>
      <c r="F45" s="22"/>
      <c r="G45" s="22"/>
      <c r="H45" s="22"/>
      <c r="I45" s="80">
        <f>O75</f>
        <v>413200</v>
      </c>
      <c r="J45" s="80"/>
      <c r="K45" s="80"/>
      <c r="L45" s="80">
        <f>I45+K45</f>
        <v>413200</v>
      </c>
      <c r="M45" s="80"/>
      <c r="N45" s="80"/>
      <c r="O45" s="164">
        <f>U75</f>
        <v>59325.27</v>
      </c>
      <c r="P45" s="164"/>
      <c r="Q45" s="164"/>
      <c r="R45" s="164"/>
      <c r="S45" s="164">
        <f>O45+Q45</f>
        <v>59325.27</v>
      </c>
      <c r="T45" s="164"/>
      <c r="U45" s="80">
        <f>O45-I45</f>
        <v>-353874.73</v>
      </c>
      <c r="V45" s="80"/>
      <c r="W45" s="80">
        <f>U45+V45</f>
        <v>-353874.73</v>
      </c>
      <c r="X45" s="9"/>
    </row>
    <row r="46" spans="1:29" ht="52.5" customHeight="1" x14ac:dyDescent="0.25">
      <c r="A46" s="85">
        <v>2</v>
      </c>
      <c r="B46" s="134" t="s">
        <v>49</v>
      </c>
      <c r="C46" s="134"/>
      <c r="D46" s="134"/>
      <c r="E46" s="134"/>
      <c r="F46" s="22"/>
      <c r="G46" s="22"/>
      <c r="H46" s="22"/>
      <c r="I46" s="80">
        <f>O85</f>
        <v>983785</v>
      </c>
      <c r="J46" s="80"/>
      <c r="K46" s="80"/>
      <c r="L46" s="80">
        <f>I46+K46</f>
        <v>983785</v>
      </c>
      <c r="M46" s="80"/>
      <c r="N46" s="80"/>
      <c r="O46" s="164">
        <f>U85</f>
        <v>891349.13</v>
      </c>
      <c r="P46" s="164"/>
      <c r="Q46" s="164"/>
      <c r="R46" s="164"/>
      <c r="S46" s="164">
        <f>O46+Q46</f>
        <v>891349.13</v>
      </c>
      <c r="T46" s="164"/>
      <c r="U46" s="80">
        <f>O46-I46</f>
        <v>-92435.87</v>
      </c>
      <c r="V46" s="80"/>
      <c r="W46" s="80">
        <f>U46+V46</f>
        <v>-92435.87</v>
      </c>
      <c r="X46" s="9"/>
    </row>
    <row r="47" spans="1:29" ht="21.75" customHeight="1" x14ac:dyDescent="0.25">
      <c r="A47" s="85">
        <v>3</v>
      </c>
      <c r="B47" s="134" t="s">
        <v>19</v>
      </c>
      <c r="C47" s="134"/>
      <c r="D47" s="134"/>
      <c r="E47" s="134"/>
      <c r="F47" s="22"/>
      <c r="G47" s="22"/>
      <c r="H47" s="22"/>
      <c r="I47" s="80"/>
      <c r="J47" s="80"/>
      <c r="K47" s="80">
        <f>Q95</f>
        <v>708600</v>
      </c>
      <c r="L47" s="80">
        <f>I47+K47</f>
        <v>708600</v>
      </c>
      <c r="M47" s="80"/>
      <c r="N47" s="80"/>
      <c r="O47" s="164"/>
      <c r="P47" s="164"/>
      <c r="Q47" s="164">
        <f>V95</f>
        <v>13540.51</v>
      </c>
      <c r="R47" s="164"/>
      <c r="S47" s="164">
        <f>O47+Q47</f>
        <v>13540.51</v>
      </c>
      <c r="T47" s="164"/>
      <c r="U47" s="80"/>
      <c r="V47" s="80">
        <f>Q47-K47</f>
        <v>-695059.49</v>
      </c>
      <c r="W47" s="80">
        <f>U47+V47</f>
        <v>-695059.49</v>
      </c>
      <c r="X47" s="9"/>
    </row>
    <row r="48" spans="1:29" ht="18" customHeight="1" x14ac:dyDescent="0.25">
      <c r="A48" s="86"/>
      <c r="B48" s="242" t="s">
        <v>13</v>
      </c>
      <c r="C48" s="243"/>
      <c r="D48" s="243"/>
      <c r="E48" s="244"/>
      <c r="F48" s="23"/>
      <c r="G48" s="23"/>
      <c r="H48" s="23"/>
      <c r="I48" s="80">
        <f>SUM(I45:I47)</f>
        <v>1396985</v>
      </c>
      <c r="J48" s="80"/>
      <c r="K48" s="80">
        <f>SUM(K45:K47)</f>
        <v>708600</v>
      </c>
      <c r="L48" s="80">
        <f>SUM(L45:L47)</f>
        <v>2105585</v>
      </c>
      <c r="M48" s="80"/>
      <c r="N48" s="80"/>
      <c r="O48" s="164">
        <f>SUM(O45:P47)</f>
        <v>950674.4</v>
      </c>
      <c r="P48" s="164"/>
      <c r="Q48" s="164">
        <f>SUM(Q45:R47)</f>
        <v>13540.51</v>
      </c>
      <c r="R48" s="164"/>
      <c r="S48" s="164">
        <f>SUM(S45:T47)</f>
        <v>964214.91</v>
      </c>
      <c r="T48" s="164"/>
      <c r="U48" s="80">
        <f>SUM(U45:U47)</f>
        <v>-446310.6</v>
      </c>
      <c r="V48" s="80">
        <f>SUM(V45:V47)</f>
        <v>-695059.49</v>
      </c>
      <c r="W48" s="80">
        <f>SUM(W45:W47)</f>
        <v>-1141370.0899999999</v>
      </c>
      <c r="AC48" s="68">
        <f>S48/L48*100</f>
        <v>45.793207588389926</v>
      </c>
    </row>
    <row r="49" spans="1:23" ht="18" customHeight="1" x14ac:dyDescent="0.25">
      <c r="A49" s="10"/>
      <c r="B49" s="245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7"/>
    </row>
    <row r="50" spans="1:23" s="31" customFormat="1" ht="24.75" customHeight="1" x14ac:dyDescent="0.25">
      <c r="A50" s="73" t="s">
        <v>87</v>
      </c>
      <c r="B50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5"/>
      <c r="U50" s="72"/>
      <c r="V50" s="72"/>
    </row>
    <row r="51" spans="1:23" s="31" customFormat="1" ht="15.75" customHeight="1" x14ac:dyDescent="0.25">
      <c r="A51" s="73"/>
      <c r="B51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5"/>
      <c r="U51" s="72"/>
      <c r="V51" s="72"/>
    </row>
    <row r="52" spans="1:23" s="31" customFormat="1" ht="18.75" customHeight="1" x14ac:dyDescent="0.25">
      <c r="B52" s="76" t="s">
        <v>14</v>
      </c>
      <c r="C52" s="123" t="s">
        <v>88</v>
      </c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</row>
    <row r="53" spans="1:23" s="31" customFormat="1" ht="17.25" customHeight="1" x14ac:dyDescent="0.25">
      <c r="B53" s="76">
        <v>1</v>
      </c>
      <c r="C53" s="123">
        <v>2</v>
      </c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</row>
    <row r="54" spans="1:23" s="31" customFormat="1" ht="48" customHeight="1" x14ac:dyDescent="0.25">
      <c r="B54" s="70">
        <v>1</v>
      </c>
      <c r="C54" s="134" t="s">
        <v>130</v>
      </c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</row>
    <row r="55" spans="1:23" s="31" customFormat="1" ht="21.75" customHeight="1" x14ac:dyDescent="0.25">
      <c r="B55" s="70">
        <v>2</v>
      </c>
      <c r="C55" s="134" t="s">
        <v>105</v>
      </c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</row>
    <row r="56" spans="1:23" s="31" customFormat="1" ht="34.5" customHeight="1" x14ac:dyDescent="0.25">
      <c r="B56" s="70">
        <v>3</v>
      </c>
      <c r="C56" s="134" t="s">
        <v>131</v>
      </c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</row>
    <row r="57" spans="1:23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ht="15.75" x14ac:dyDescent="0.25">
      <c r="A58" s="60" t="s">
        <v>55</v>
      </c>
      <c r="B58" s="3" t="s">
        <v>54</v>
      </c>
    </row>
    <row r="59" spans="1:23" ht="15.75" x14ac:dyDescent="0.25">
      <c r="B59" s="3"/>
      <c r="W59" s="31" t="s">
        <v>51</v>
      </c>
    </row>
    <row r="60" spans="1:23" ht="30.75" customHeight="1" x14ac:dyDescent="0.25">
      <c r="A60" s="240" t="s">
        <v>14</v>
      </c>
      <c r="B60" s="168" t="s">
        <v>16</v>
      </c>
      <c r="C60" s="168"/>
      <c r="D60" s="168"/>
      <c r="E60" s="168"/>
      <c r="F60" s="8"/>
      <c r="G60" s="8"/>
      <c r="H60" s="8"/>
      <c r="I60" s="168" t="s">
        <v>10</v>
      </c>
      <c r="J60" s="168"/>
      <c r="K60" s="168"/>
      <c r="L60" s="168"/>
      <c r="M60" s="8"/>
      <c r="N60" s="8"/>
      <c r="O60" s="181" t="s">
        <v>53</v>
      </c>
      <c r="P60" s="168"/>
      <c r="Q60" s="168"/>
      <c r="R60" s="168"/>
      <c r="S60" s="168"/>
      <c r="T60" s="168"/>
      <c r="U60" s="168" t="s">
        <v>11</v>
      </c>
      <c r="V60" s="168"/>
      <c r="W60" s="168"/>
    </row>
    <row r="61" spans="1:23" ht="33" customHeight="1" x14ac:dyDescent="0.25">
      <c r="A61" s="241"/>
      <c r="B61" s="168"/>
      <c r="C61" s="168"/>
      <c r="D61" s="168"/>
      <c r="E61" s="168"/>
      <c r="F61" s="8"/>
      <c r="G61" s="8"/>
      <c r="H61" s="8"/>
      <c r="I61" s="8" t="s">
        <v>7</v>
      </c>
      <c r="J61" s="8"/>
      <c r="K61" s="8" t="s">
        <v>8</v>
      </c>
      <c r="L61" s="8" t="s">
        <v>9</v>
      </c>
      <c r="M61" s="8"/>
      <c r="N61" s="8"/>
      <c r="O61" s="168" t="s">
        <v>7</v>
      </c>
      <c r="P61" s="168"/>
      <c r="Q61" s="186" t="s">
        <v>8</v>
      </c>
      <c r="R61" s="187"/>
      <c r="S61" s="168" t="s">
        <v>9</v>
      </c>
      <c r="T61" s="168"/>
      <c r="U61" s="8" t="s">
        <v>7</v>
      </c>
      <c r="V61" s="8" t="s">
        <v>8</v>
      </c>
      <c r="W61" s="8" t="s">
        <v>9</v>
      </c>
    </row>
    <row r="62" spans="1:23" ht="18" customHeight="1" x14ac:dyDescent="0.25">
      <c r="A62" s="16">
        <v>1</v>
      </c>
      <c r="B62" s="168">
        <v>2</v>
      </c>
      <c r="C62" s="168"/>
      <c r="D62" s="168"/>
      <c r="E62" s="168"/>
      <c r="F62" s="8"/>
      <c r="G62" s="8"/>
      <c r="H62" s="8"/>
      <c r="I62" s="8">
        <v>3</v>
      </c>
      <c r="J62" s="8"/>
      <c r="K62" s="8">
        <v>4</v>
      </c>
      <c r="L62" s="8">
        <v>5</v>
      </c>
      <c r="M62" s="8"/>
      <c r="N62" s="8"/>
      <c r="O62" s="168">
        <v>6</v>
      </c>
      <c r="P62" s="168"/>
      <c r="Q62" s="186">
        <v>7</v>
      </c>
      <c r="R62" s="187"/>
      <c r="S62" s="186">
        <v>8</v>
      </c>
      <c r="T62" s="187"/>
      <c r="U62" s="8">
        <v>9</v>
      </c>
      <c r="V62" s="8">
        <v>10</v>
      </c>
      <c r="W62" s="8">
        <v>11</v>
      </c>
    </row>
    <row r="63" spans="1:23" ht="64.5" customHeight="1" x14ac:dyDescent="0.25">
      <c r="A63" s="10"/>
      <c r="B63" s="197" t="s">
        <v>84</v>
      </c>
      <c r="C63" s="198"/>
      <c r="D63" s="198"/>
      <c r="E63" s="198"/>
      <c r="F63" s="24"/>
      <c r="G63" s="24"/>
      <c r="H63" s="24"/>
      <c r="I63" s="15">
        <f>O75</f>
        <v>413200</v>
      </c>
      <c r="J63" s="15"/>
      <c r="K63" s="15">
        <f>680600</f>
        <v>680600</v>
      </c>
      <c r="L63" s="15">
        <f>I63+K63</f>
        <v>1093800</v>
      </c>
      <c r="M63" s="15"/>
      <c r="N63" s="15"/>
      <c r="O63" s="188">
        <f>U75</f>
        <v>59325.27</v>
      </c>
      <c r="P63" s="189"/>
      <c r="Q63" s="188">
        <f>V95</f>
        <v>13540.51</v>
      </c>
      <c r="R63" s="189"/>
      <c r="S63" s="201">
        <f>O63+Q63</f>
        <v>72865.78</v>
      </c>
      <c r="T63" s="202"/>
      <c r="U63" s="15">
        <f>O63-I63</f>
        <v>-353874.73</v>
      </c>
      <c r="V63" s="15">
        <f>Q63-K63</f>
        <v>-667059.49</v>
      </c>
      <c r="W63" s="15">
        <f>U63+V63</f>
        <v>-1020934.22</v>
      </c>
    </row>
    <row r="64" spans="1:23" ht="62.25" customHeight="1" x14ac:dyDescent="0.25">
      <c r="A64" s="10"/>
      <c r="B64" s="146" t="s">
        <v>85</v>
      </c>
      <c r="C64" s="147"/>
      <c r="D64" s="147"/>
      <c r="E64" s="148"/>
      <c r="F64" s="24"/>
      <c r="G64" s="24"/>
      <c r="H64" s="24"/>
      <c r="I64" s="15">
        <f>O85</f>
        <v>983785</v>
      </c>
      <c r="J64" s="15"/>
      <c r="K64" s="69">
        <v>28000</v>
      </c>
      <c r="L64" s="15">
        <f>K64+I64</f>
        <v>1011785</v>
      </c>
      <c r="M64" s="15"/>
      <c r="N64" s="15"/>
      <c r="O64" s="188">
        <f>U85</f>
        <v>891349.13</v>
      </c>
      <c r="P64" s="189"/>
      <c r="Q64" s="188">
        <v>0</v>
      </c>
      <c r="R64" s="188"/>
      <c r="S64" s="201">
        <f>O64+Q64</f>
        <v>891349.13</v>
      </c>
      <c r="T64" s="202"/>
      <c r="U64" s="15">
        <f>O64-I64</f>
        <v>-92435.87</v>
      </c>
      <c r="V64" s="15">
        <f>Q64-K64</f>
        <v>-28000</v>
      </c>
      <c r="W64" s="15">
        <f>U64+V64</f>
        <v>-120435.87</v>
      </c>
    </row>
    <row r="65" spans="1:31" ht="17.25" customHeight="1" x14ac:dyDescent="0.25">
      <c r="A65" s="10"/>
      <c r="B65" s="182" t="s">
        <v>13</v>
      </c>
      <c r="C65" s="182"/>
      <c r="D65" s="182"/>
      <c r="E65" s="182"/>
      <c r="F65" s="25"/>
      <c r="G65" s="25"/>
      <c r="H65" s="25"/>
      <c r="I65" s="15">
        <f>SUM(I63:I64)</f>
        <v>1396985</v>
      </c>
      <c r="J65" s="15">
        <f>J63+J64</f>
        <v>0</v>
      </c>
      <c r="K65" s="15">
        <f>K63+K64</f>
        <v>708600</v>
      </c>
      <c r="L65" s="15">
        <f>SUM(L63:L64)</f>
        <v>2105585</v>
      </c>
      <c r="M65" s="15"/>
      <c r="N65" s="15"/>
      <c r="O65" s="201">
        <f>SUM(O63:P64)</f>
        <v>950674.4</v>
      </c>
      <c r="P65" s="201"/>
      <c r="Q65" s="201">
        <f>Q63+Q64</f>
        <v>13540.51</v>
      </c>
      <c r="R65" s="201"/>
      <c r="S65" s="201">
        <f>O65+Q65</f>
        <v>964214.91</v>
      </c>
      <c r="T65" s="202"/>
      <c r="U65" s="15">
        <f>U63+U64</f>
        <v>-446310.6</v>
      </c>
      <c r="V65" s="15">
        <f>V63+V64</f>
        <v>-695059.49</v>
      </c>
      <c r="W65" s="15">
        <f>U65+V65</f>
        <v>-1141370.0899999999</v>
      </c>
    </row>
    <row r="66" spans="1:31" ht="18" hidden="1" customHeight="1" x14ac:dyDescent="0.25">
      <c r="A66" s="10"/>
      <c r="B66" s="218" t="s">
        <v>31</v>
      </c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219"/>
      <c r="U66" s="219"/>
      <c r="V66" s="219"/>
      <c r="W66" s="220"/>
    </row>
    <row r="68" spans="1:31" ht="17.25" customHeight="1" x14ac:dyDescent="0.25">
      <c r="A68" s="61" t="s">
        <v>57</v>
      </c>
      <c r="B68" s="47" t="s">
        <v>56</v>
      </c>
    </row>
    <row r="69" spans="1:31" s="31" customFormat="1" ht="15.75" x14ac:dyDescent="0.25">
      <c r="A69" s="180" t="s">
        <v>89</v>
      </c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U69" s="72"/>
      <c r="V69" s="72"/>
    </row>
    <row r="70" spans="1:31" ht="48" customHeight="1" x14ac:dyDescent="0.25">
      <c r="A70" s="181" t="s">
        <v>14</v>
      </c>
      <c r="B70" s="181" t="s">
        <v>58</v>
      </c>
      <c r="C70" s="181"/>
      <c r="D70" s="181"/>
      <c r="E70" s="181"/>
      <c r="F70" s="181"/>
      <c r="G70" s="181"/>
      <c r="H70" s="10"/>
      <c r="I70" s="181" t="s">
        <v>59</v>
      </c>
      <c r="J70" s="10"/>
      <c r="K70" s="181" t="s">
        <v>60</v>
      </c>
      <c r="L70" s="181"/>
      <c r="M70" s="10"/>
      <c r="N70" s="10"/>
      <c r="O70" s="168" t="s">
        <v>10</v>
      </c>
      <c r="P70" s="168"/>
      <c r="Q70" s="168"/>
      <c r="R70" s="168"/>
      <c r="S70" s="168"/>
      <c r="T70" s="168"/>
      <c r="U70" s="183" t="s">
        <v>67</v>
      </c>
      <c r="V70" s="184"/>
      <c r="W70" s="185"/>
      <c r="X70" s="168" t="s">
        <v>11</v>
      </c>
      <c r="Y70" s="168"/>
      <c r="Z70" s="168"/>
    </row>
    <row r="71" spans="1:31" ht="33.75" customHeight="1" x14ac:dyDescent="0.25">
      <c r="A71" s="181"/>
      <c r="B71" s="181"/>
      <c r="C71" s="181"/>
      <c r="D71" s="181"/>
      <c r="E71" s="181"/>
      <c r="F71" s="181"/>
      <c r="G71" s="181"/>
      <c r="H71" s="10"/>
      <c r="I71" s="181"/>
      <c r="J71" s="10"/>
      <c r="K71" s="181"/>
      <c r="L71" s="181"/>
      <c r="M71" s="10"/>
      <c r="N71" s="10"/>
      <c r="O71" s="170" t="s">
        <v>7</v>
      </c>
      <c r="P71" s="171"/>
      <c r="Q71" s="170" t="s">
        <v>8</v>
      </c>
      <c r="R71" s="171"/>
      <c r="S71" s="171" t="s">
        <v>9</v>
      </c>
      <c r="T71" s="171"/>
      <c r="U71" s="46" t="s">
        <v>7</v>
      </c>
      <c r="V71" s="46" t="s">
        <v>8</v>
      </c>
      <c r="W71" s="8" t="s">
        <v>9</v>
      </c>
      <c r="X71" s="8" t="s">
        <v>7</v>
      </c>
      <c r="Y71" s="8" t="s">
        <v>8</v>
      </c>
      <c r="Z71" s="8" t="s">
        <v>9</v>
      </c>
    </row>
    <row r="72" spans="1:31" ht="17.25" customHeight="1" x14ac:dyDescent="0.25">
      <c r="A72" s="46">
        <v>1</v>
      </c>
      <c r="B72" s="181">
        <v>2</v>
      </c>
      <c r="C72" s="181"/>
      <c r="D72" s="181"/>
      <c r="E72" s="181"/>
      <c r="F72" s="181"/>
      <c r="G72" s="181"/>
      <c r="H72" s="14"/>
      <c r="I72" s="14">
        <v>3</v>
      </c>
      <c r="J72" s="14"/>
      <c r="K72" s="191">
        <v>4</v>
      </c>
      <c r="L72" s="191"/>
      <c r="M72" s="14"/>
      <c r="N72" s="14"/>
      <c r="O72" s="191">
        <v>5</v>
      </c>
      <c r="P72" s="191"/>
      <c r="Q72" s="191">
        <v>6</v>
      </c>
      <c r="R72" s="191"/>
      <c r="S72" s="191">
        <v>7</v>
      </c>
      <c r="T72" s="191"/>
      <c r="U72" s="14">
        <v>8</v>
      </c>
      <c r="V72" s="14">
        <v>9</v>
      </c>
      <c r="W72" s="14">
        <v>10</v>
      </c>
      <c r="X72" s="14">
        <v>11</v>
      </c>
      <c r="Y72" s="14">
        <v>12</v>
      </c>
      <c r="Z72" s="14">
        <v>13</v>
      </c>
    </row>
    <row r="73" spans="1:31" ht="21" customHeight="1" x14ac:dyDescent="0.25">
      <c r="A73" s="10"/>
      <c r="B73" s="126" t="s">
        <v>50</v>
      </c>
      <c r="C73" s="250"/>
      <c r="D73" s="250"/>
      <c r="E73" s="250"/>
      <c r="F73" s="250"/>
      <c r="G73" s="250"/>
      <c r="H73" s="250"/>
      <c r="I73" s="250"/>
      <c r="J73" s="250"/>
      <c r="K73" s="250"/>
      <c r="L73" s="250"/>
      <c r="M73" s="45"/>
      <c r="N73" s="45"/>
      <c r="O73" s="190"/>
      <c r="P73" s="190"/>
      <c r="Q73" s="190"/>
      <c r="R73" s="190"/>
      <c r="S73" s="190"/>
      <c r="T73" s="190"/>
      <c r="U73" s="10"/>
      <c r="V73" s="10"/>
      <c r="W73" s="10"/>
      <c r="X73" s="10"/>
      <c r="Y73" s="10"/>
      <c r="Z73" s="10"/>
    </row>
    <row r="74" spans="1:31" ht="20.25" customHeight="1" x14ac:dyDescent="0.25">
      <c r="A74" s="10"/>
      <c r="B74" s="126" t="s">
        <v>25</v>
      </c>
      <c r="C74" s="127"/>
      <c r="D74" s="127"/>
      <c r="E74" s="127"/>
      <c r="F74" s="18"/>
      <c r="G74" s="18"/>
      <c r="H74" s="18"/>
      <c r="I74" s="10"/>
      <c r="J74" s="10"/>
      <c r="K74" s="191"/>
      <c r="L74" s="191"/>
      <c r="M74" s="14"/>
      <c r="N74" s="14"/>
      <c r="O74" s="191"/>
      <c r="P74" s="191"/>
      <c r="Q74" s="191"/>
      <c r="R74" s="191"/>
      <c r="S74" s="191"/>
      <c r="T74" s="191"/>
      <c r="U74" s="10"/>
      <c r="V74" s="10"/>
      <c r="W74" s="10"/>
      <c r="X74" s="10"/>
      <c r="Y74" s="10"/>
      <c r="Z74" s="10"/>
    </row>
    <row r="75" spans="1:31" ht="34.5" customHeight="1" x14ac:dyDescent="0.25">
      <c r="A75" s="16">
        <v>2</v>
      </c>
      <c r="B75" s="167" t="s">
        <v>112</v>
      </c>
      <c r="C75" s="167"/>
      <c r="D75" s="167"/>
      <c r="E75" s="167"/>
      <c r="F75" s="167"/>
      <c r="G75" s="167"/>
      <c r="H75" s="167"/>
      <c r="I75" s="91" t="s">
        <v>18</v>
      </c>
      <c r="J75" s="92"/>
      <c r="K75" s="251" t="s">
        <v>23</v>
      </c>
      <c r="L75" s="252"/>
      <c r="M75" s="94"/>
      <c r="N75" s="95"/>
      <c r="O75" s="149">
        <v>413200</v>
      </c>
      <c r="P75" s="150"/>
      <c r="Q75" s="169"/>
      <c r="R75" s="169"/>
      <c r="S75" s="169">
        <f>O75</f>
        <v>413200</v>
      </c>
      <c r="T75" s="169"/>
      <c r="U75" s="97">
        <v>59325.27</v>
      </c>
      <c r="V75" s="97"/>
      <c r="W75" s="97">
        <f>U75</f>
        <v>59325.27</v>
      </c>
      <c r="X75" s="97">
        <f>U75-O75</f>
        <v>-353874.73</v>
      </c>
      <c r="Y75" s="97"/>
      <c r="Z75" s="97">
        <f>X75</f>
        <v>-353874.73</v>
      </c>
    </row>
    <row r="76" spans="1:31" ht="34.5" customHeight="1" x14ac:dyDescent="0.25">
      <c r="A76" s="16">
        <v>3</v>
      </c>
      <c r="B76" s="167" t="s">
        <v>113</v>
      </c>
      <c r="C76" s="167"/>
      <c r="D76" s="167"/>
      <c r="E76" s="167"/>
      <c r="F76" s="167"/>
      <c r="G76" s="167"/>
      <c r="H76" s="167"/>
      <c r="I76" s="91" t="s">
        <v>22</v>
      </c>
      <c r="J76" s="92"/>
      <c r="K76" s="251" t="s">
        <v>115</v>
      </c>
      <c r="L76" s="252"/>
      <c r="M76" s="94"/>
      <c r="N76" s="95"/>
      <c r="O76" s="135">
        <v>21</v>
      </c>
      <c r="P76" s="135"/>
      <c r="Q76" s="248"/>
      <c r="R76" s="248"/>
      <c r="S76" s="248">
        <f>O76</f>
        <v>21</v>
      </c>
      <c r="T76" s="248"/>
      <c r="U76" s="100">
        <v>21</v>
      </c>
      <c r="V76" s="101"/>
      <c r="W76" s="100">
        <f>U76</f>
        <v>21</v>
      </c>
      <c r="X76" s="100">
        <f>U76-O76</f>
        <v>0</v>
      </c>
      <c r="Y76" s="101"/>
      <c r="Z76" s="100">
        <f>X76</f>
        <v>0</v>
      </c>
    </row>
    <row r="77" spans="1:31" ht="20.25" customHeight="1" x14ac:dyDescent="0.25">
      <c r="A77" s="16"/>
      <c r="B77" s="144" t="s">
        <v>26</v>
      </c>
      <c r="C77" s="144"/>
      <c r="D77" s="144"/>
      <c r="E77" s="144"/>
      <c r="F77" s="19"/>
      <c r="G77" s="19"/>
      <c r="H77" s="19"/>
      <c r="I77" s="17"/>
      <c r="J77" s="17"/>
      <c r="K77" s="137"/>
      <c r="L77" s="137"/>
      <c r="M77" s="17"/>
      <c r="N77" s="17"/>
      <c r="O77" s="249"/>
      <c r="P77" s="249"/>
      <c r="Q77" s="248"/>
      <c r="R77" s="248"/>
      <c r="S77" s="248"/>
      <c r="T77" s="248"/>
      <c r="U77" s="100"/>
      <c r="V77" s="100"/>
      <c r="W77" s="100"/>
      <c r="X77" s="100"/>
      <c r="Y77" s="100"/>
      <c r="Z77" s="100"/>
    </row>
    <row r="78" spans="1:31" ht="35.25" customHeight="1" x14ac:dyDescent="0.25">
      <c r="A78" s="16">
        <v>1</v>
      </c>
      <c r="B78" s="138" t="s">
        <v>114</v>
      </c>
      <c r="C78" s="138"/>
      <c r="D78" s="138"/>
      <c r="E78" s="138"/>
      <c r="F78" s="138"/>
      <c r="G78" s="138"/>
      <c r="H78" s="138"/>
      <c r="I78" s="17" t="s">
        <v>22</v>
      </c>
      <c r="J78" s="17"/>
      <c r="K78" s="137" t="s">
        <v>74</v>
      </c>
      <c r="L78" s="137"/>
      <c r="M78" s="17"/>
      <c r="N78" s="17"/>
      <c r="O78" s="253">
        <v>17</v>
      </c>
      <c r="P78" s="253"/>
      <c r="Q78" s="248"/>
      <c r="R78" s="248"/>
      <c r="S78" s="248">
        <f>O78</f>
        <v>17</v>
      </c>
      <c r="T78" s="248"/>
      <c r="U78" s="102">
        <v>3</v>
      </c>
      <c r="V78" s="100"/>
      <c r="W78" s="100">
        <f>U78</f>
        <v>3</v>
      </c>
      <c r="X78" s="100">
        <f>U78-O78</f>
        <v>-14</v>
      </c>
      <c r="Y78" s="100"/>
      <c r="Z78" s="100">
        <f>X78</f>
        <v>-14</v>
      </c>
    </row>
    <row r="79" spans="1:31" ht="19.5" customHeight="1" x14ac:dyDescent="0.25">
      <c r="A79" s="16"/>
      <c r="B79" s="144" t="s">
        <v>27</v>
      </c>
      <c r="C79" s="144"/>
      <c r="D79" s="144"/>
      <c r="E79" s="144"/>
      <c r="F79" s="19"/>
      <c r="G79" s="19"/>
      <c r="H79" s="19"/>
      <c r="I79" s="17"/>
      <c r="J79" s="17"/>
      <c r="K79" s="137"/>
      <c r="L79" s="137"/>
      <c r="M79" s="17"/>
      <c r="N79" s="17"/>
      <c r="O79" s="226"/>
      <c r="P79" s="226"/>
      <c r="Q79" s="154"/>
      <c r="R79" s="154"/>
      <c r="S79" s="169"/>
      <c r="T79" s="154"/>
      <c r="U79" s="85"/>
      <c r="V79" s="85"/>
      <c r="W79" s="85"/>
      <c r="X79" s="97"/>
      <c r="Y79" s="85"/>
      <c r="Z79" s="97"/>
    </row>
    <row r="80" spans="1:31" ht="32.25" customHeight="1" x14ac:dyDescent="0.25">
      <c r="A80" s="16">
        <v>1</v>
      </c>
      <c r="B80" s="177" t="s">
        <v>116</v>
      </c>
      <c r="C80" s="178"/>
      <c r="D80" s="178"/>
      <c r="E80" s="178"/>
      <c r="F80" s="178"/>
      <c r="G80" s="178"/>
      <c r="H80" s="179"/>
      <c r="I80" s="17" t="s">
        <v>18</v>
      </c>
      <c r="J80" s="17"/>
      <c r="K80" s="137" t="s">
        <v>24</v>
      </c>
      <c r="L80" s="137"/>
      <c r="M80" s="17"/>
      <c r="N80" s="17"/>
      <c r="O80" s="268">
        <f>O75/O78</f>
        <v>24305.882352941175</v>
      </c>
      <c r="P80" s="268"/>
      <c r="Q80" s="169"/>
      <c r="R80" s="169"/>
      <c r="S80" s="169">
        <f>O80</f>
        <v>24305.882352941175</v>
      </c>
      <c r="T80" s="169"/>
      <c r="U80" s="97">
        <f>U75/U78</f>
        <v>19775.09</v>
      </c>
      <c r="V80" s="104"/>
      <c r="W80" s="97">
        <f>U80</f>
        <v>19775.09</v>
      </c>
      <c r="X80" s="97">
        <f>U80-O80</f>
        <v>-4530.7923529411746</v>
      </c>
      <c r="Y80" s="97"/>
      <c r="Z80" s="97">
        <f>X80</f>
        <v>-4530.7923529411746</v>
      </c>
      <c r="AB80" s="65"/>
      <c r="AD80" s="66"/>
      <c r="AE80" s="31"/>
    </row>
    <row r="81" spans="1:31" ht="19.5" customHeight="1" x14ac:dyDescent="0.25">
      <c r="A81" s="16"/>
      <c r="B81" s="144" t="s">
        <v>28</v>
      </c>
      <c r="C81" s="144"/>
      <c r="D81" s="144"/>
      <c r="E81" s="144"/>
      <c r="F81" s="19"/>
      <c r="G81" s="19"/>
      <c r="H81" s="19"/>
      <c r="I81" s="17"/>
      <c r="J81" s="17"/>
      <c r="K81" s="137"/>
      <c r="L81" s="137"/>
      <c r="M81" s="17"/>
      <c r="N81" s="17"/>
      <c r="O81" s="137"/>
      <c r="P81" s="137"/>
      <c r="Q81" s="154"/>
      <c r="R81" s="154"/>
      <c r="S81" s="169"/>
      <c r="T81" s="154"/>
      <c r="U81" s="85"/>
      <c r="V81" s="85"/>
      <c r="W81" s="85"/>
      <c r="X81" s="97"/>
      <c r="Y81" s="85"/>
      <c r="Z81" s="97"/>
      <c r="AB81" s="65"/>
    </row>
    <row r="82" spans="1:31" ht="47.25" customHeight="1" x14ac:dyDescent="0.25">
      <c r="A82" s="16">
        <v>1</v>
      </c>
      <c r="B82" s="138" t="s">
        <v>117</v>
      </c>
      <c r="C82" s="138"/>
      <c r="D82" s="138"/>
      <c r="E82" s="138"/>
      <c r="F82" s="138"/>
      <c r="G82" s="138"/>
      <c r="H82" s="138"/>
      <c r="I82" s="17" t="s">
        <v>129</v>
      </c>
      <c r="J82" s="17"/>
      <c r="K82" s="137" t="s">
        <v>24</v>
      </c>
      <c r="L82" s="137"/>
      <c r="M82" s="17"/>
      <c r="N82" s="17"/>
      <c r="O82" s="226">
        <f>O78/O76*100</f>
        <v>80.952380952380949</v>
      </c>
      <c r="P82" s="226"/>
      <c r="Q82" s="154"/>
      <c r="R82" s="154"/>
      <c r="S82" s="169">
        <f>O82</f>
        <v>80.952380952380949</v>
      </c>
      <c r="T82" s="154"/>
      <c r="U82" s="103">
        <f>U78/U76*100</f>
        <v>14.285714285714285</v>
      </c>
      <c r="V82" s="105"/>
      <c r="W82" s="106">
        <f>U82</f>
        <v>14.285714285714285</v>
      </c>
      <c r="X82" s="97">
        <f>U82-O82</f>
        <v>-66.666666666666657</v>
      </c>
      <c r="Y82" s="85"/>
      <c r="Z82" s="97">
        <f>X82</f>
        <v>-66.666666666666657</v>
      </c>
      <c r="AB82" s="65"/>
    </row>
    <row r="83" spans="1:31" ht="18" customHeight="1" x14ac:dyDescent="0.25">
      <c r="A83" s="16"/>
      <c r="B83" s="158" t="s">
        <v>73</v>
      </c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60"/>
      <c r="U83" s="10"/>
      <c r="V83" s="10"/>
      <c r="W83" s="10"/>
      <c r="X83" s="10"/>
      <c r="Y83" s="10"/>
      <c r="Z83" s="10"/>
    </row>
    <row r="84" spans="1:31" ht="18" customHeight="1" x14ac:dyDescent="0.25">
      <c r="A84" s="16"/>
      <c r="B84" s="257" t="s">
        <v>25</v>
      </c>
      <c r="C84" s="257"/>
      <c r="D84" s="257"/>
      <c r="E84" s="257"/>
      <c r="F84" s="21"/>
      <c r="G84" s="21"/>
      <c r="H84" s="21"/>
      <c r="I84" s="10"/>
      <c r="J84" s="10"/>
      <c r="K84" s="191"/>
      <c r="L84" s="191"/>
      <c r="M84" s="14"/>
      <c r="N84" s="14"/>
      <c r="O84" s="191"/>
      <c r="P84" s="191"/>
      <c r="Q84" s="191"/>
      <c r="R84" s="191"/>
      <c r="S84" s="191"/>
      <c r="T84" s="191"/>
      <c r="U84" s="10"/>
      <c r="V84" s="10"/>
      <c r="W84" s="10"/>
      <c r="X84" s="10"/>
      <c r="Y84" s="10"/>
      <c r="Z84" s="10"/>
    </row>
    <row r="85" spans="1:31" ht="23.25" customHeight="1" x14ac:dyDescent="0.25">
      <c r="A85" s="85">
        <v>1</v>
      </c>
      <c r="B85" s="138" t="s">
        <v>20</v>
      </c>
      <c r="C85" s="138"/>
      <c r="D85" s="138"/>
      <c r="E85" s="138"/>
      <c r="F85" s="90"/>
      <c r="G85" s="90"/>
      <c r="H85" s="90"/>
      <c r="I85" s="17" t="s">
        <v>21</v>
      </c>
      <c r="J85" s="17"/>
      <c r="K85" s="137" t="s">
        <v>23</v>
      </c>
      <c r="L85" s="137"/>
      <c r="M85" s="17"/>
      <c r="N85" s="17"/>
      <c r="O85" s="176">
        <v>983785</v>
      </c>
      <c r="P85" s="176"/>
      <c r="Q85" s="154"/>
      <c r="R85" s="154"/>
      <c r="S85" s="169">
        <f>O85</f>
        <v>983785</v>
      </c>
      <c r="T85" s="154"/>
      <c r="U85" s="97">
        <v>891349.13</v>
      </c>
      <c r="V85" s="97"/>
      <c r="W85" s="97">
        <f>U85</f>
        <v>891349.13</v>
      </c>
      <c r="X85" s="97">
        <f>U85-O85</f>
        <v>-92435.87</v>
      </c>
      <c r="Y85" s="85"/>
      <c r="Z85" s="97">
        <f>X85</f>
        <v>-92435.87</v>
      </c>
    </row>
    <row r="86" spans="1:31" ht="81" customHeight="1" x14ac:dyDescent="0.25">
      <c r="A86" s="85">
        <v>2</v>
      </c>
      <c r="B86" s="215" t="s">
        <v>118</v>
      </c>
      <c r="C86" s="216"/>
      <c r="D86" s="216"/>
      <c r="E86" s="216"/>
      <c r="F86" s="216"/>
      <c r="G86" s="216"/>
      <c r="H86" s="217"/>
      <c r="I86" s="99" t="s">
        <v>22</v>
      </c>
      <c r="J86" s="99"/>
      <c r="K86" s="135" t="s">
        <v>119</v>
      </c>
      <c r="L86" s="135"/>
      <c r="M86" s="99"/>
      <c r="N86" s="99"/>
      <c r="O86" s="161">
        <v>19</v>
      </c>
      <c r="P86" s="161"/>
      <c r="Q86" s="236"/>
      <c r="R86" s="236"/>
      <c r="S86" s="235">
        <f>O86</f>
        <v>19</v>
      </c>
      <c r="T86" s="236"/>
      <c r="U86" s="107">
        <v>19</v>
      </c>
      <c r="V86" s="107"/>
      <c r="W86" s="107">
        <f>U86</f>
        <v>19</v>
      </c>
      <c r="X86" s="108">
        <f>U86-O86</f>
        <v>0</v>
      </c>
      <c r="Y86" s="107"/>
      <c r="Z86" s="108">
        <f>X86</f>
        <v>0</v>
      </c>
    </row>
    <row r="87" spans="1:31" ht="18" customHeight="1" x14ac:dyDescent="0.25">
      <c r="A87" s="85"/>
      <c r="B87" s="151" t="s">
        <v>26</v>
      </c>
      <c r="C87" s="152"/>
      <c r="D87" s="152"/>
      <c r="E87" s="153"/>
      <c r="F87" s="59"/>
      <c r="G87" s="59"/>
      <c r="H87" s="59"/>
      <c r="I87" s="99"/>
      <c r="J87" s="99"/>
      <c r="K87" s="135"/>
      <c r="L87" s="135"/>
      <c r="M87" s="99"/>
      <c r="N87" s="99"/>
      <c r="O87" s="135"/>
      <c r="P87" s="135"/>
      <c r="Q87" s="236"/>
      <c r="R87" s="236"/>
      <c r="S87" s="174"/>
      <c r="T87" s="175"/>
      <c r="U87" s="107"/>
      <c r="V87" s="107"/>
      <c r="W87" s="107"/>
      <c r="X87" s="107"/>
      <c r="Y87" s="107"/>
      <c r="Z87" s="107"/>
    </row>
    <row r="88" spans="1:31" ht="82.5" customHeight="1" x14ac:dyDescent="0.25">
      <c r="A88" s="85">
        <v>1</v>
      </c>
      <c r="B88" s="145" t="s">
        <v>120</v>
      </c>
      <c r="C88" s="145"/>
      <c r="D88" s="145"/>
      <c r="E88" s="145"/>
      <c r="F88" s="145"/>
      <c r="G88" s="145"/>
      <c r="H88" s="145"/>
      <c r="I88" s="99" t="s">
        <v>22</v>
      </c>
      <c r="J88" s="99"/>
      <c r="K88" s="135" t="s">
        <v>74</v>
      </c>
      <c r="L88" s="135"/>
      <c r="M88" s="99"/>
      <c r="N88" s="99"/>
      <c r="O88" s="161">
        <v>12</v>
      </c>
      <c r="P88" s="161"/>
      <c r="Q88" s="236"/>
      <c r="R88" s="236"/>
      <c r="S88" s="174">
        <f>O88</f>
        <v>12</v>
      </c>
      <c r="T88" s="175"/>
      <c r="U88" s="107">
        <v>11</v>
      </c>
      <c r="V88" s="107"/>
      <c r="W88" s="107">
        <f>U88</f>
        <v>11</v>
      </c>
      <c r="X88" s="108">
        <f>U88-O88</f>
        <v>-1</v>
      </c>
      <c r="Y88" s="107"/>
      <c r="Z88" s="108">
        <f>X88</f>
        <v>-1</v>
      </c>
    </row>
    <row r="89" spans="1:31" ht="18" customHeight="1" x14ac:dyDescent="0.25">
      <c r="A89" s="85"/>
      <c r="B89" s="158" t="s">
        <v>27</v>
      </c>
      <c r="C89" s="159"/>
      <c r="D89" s="159"/>
      <c r="E89" s="160"/>
      <c r="F89" s="20"/>
      <c r="G89" s="20"/>
      <c r="H89" s="20"/>
      <c r="I89" s="17"/>
      <c r="J89" s="17"/>
      <c r="K89" s="137"/>
      <c r="L89" s="137"/>
      <c r="M89" s="17"/>
      <c r="N89" s="17"/>
      <c r="O89" s="137" t="s">
        <v>52</v>
      </c>
      <c r="P89" s="137"/>
      <c r="Q89" s="154"/>
      <c r="R89" s="154"/>
      <c r="S89" s="172"/>
      <c r="T89" s="173"/>
      <c r="U89" s="85"/>
      <c r="V89" s="85"/>
      <c r="W89" s="85"/>
      <c r="X89" s="85"/>
      <c r="Y89" s="85"/>
      <c r="Z89" s="85"/>
    </row>
    <row r="90" spans="1:31" ht="64.5" customHeight="1" x14ac:dyDescent="0.25">
      <c r="A90" s="85">
        <v>1</v>
      </c>
      <c r="B90" s="212" t="s">
        <v>121</v>
      </c>
      <c r="C90" s="213"/>
      <c r="D90" s="213"/>
      <c r="E90" s="214"/>
      <c r="F90" s="109"/>
      <c r="G90" s="109"/>
      <c r="H90" s="109"/>
      <c r="I90" s="17" t="s">
        <v>18</v>
      </c>
      <c r="J90" s="17"/>
      <c r="K90" s="137" t="s">
        <v>24</v>
      </c>
      <c r="L90" s="137"/>
      <c r="M90" s="17"/>
      <c r="N90" s="17"/>
      <c r="O90" s="176">
        <f>O85/O88</f>
        <v>81982.083333333328</v>
      </c>
      <c r="P90" s="176"/>
      <c r="Q90" s="154"/>
      <c r="R90" s="154"/>
      <c r="S90" s="234">
        <f>O90</f>
        <v>81982.083333333328</v>
      </c>
      <c r="T90" s="173"/>
      <c r="U90" s="97">
        <f>U85/U88</f>
        <v>81031.73909090909</v>
      </c>
      <c r="V90" s="97"/>
      <c r="W90" s="97">
        <f>U90</f>
        <v>81031.73909090909</v>
      </c>
      <c r="X90" s="97">
        <f>U90-O90</f>
        <v>-950.34424242423847</v>
      </c>
      <c r="Y90" s="97"/>
      <c r="Z90" s="97">
        <f>X90</f>
        <v>-950.34424242423847</v>
      </c>
      <c r="AB90" s="65"/>
      <c r="AD90" s="65"/>
      <c r="AE90" s="65"/>
    </row>
    <row r="91" spans="1:31" ht="18" customHeight="1" x14ac:dyDescent="0.25">
      <c r="A91" s="85"/>
      <c r="B91" s="158" t="s">
        <v>28</v>
      </c>
      <c r="C91" s="159"/>
      <c r="D91" s="159"/>
      <c r="E91" s="160"/>
      <c r="F91" s="20"/>
      <c r="G91" s="20"/>
      <c r="H91" s="20"/>
      <c r="I91" s="17"/>
      <c r="J91" s="17"/>
      <c r="K91" s="137"/>
      <c r="L91" s="137"/>
      <c r="M91" s="17"/>
      <c r="N91" s="17"/>
      <c r="O91" s="137"/>
      <c r="P91" s="137"/>
      <c r="Q91" s="154"/>
      <c r="R91" s="154"/>
      <c r="S91" s="172"/>
      <c r="T91" s="173"/>
      <c r="U91" s="85"/>
      <c r="V91" s="85"/>
      <c r="W91" s="85"/>
      <c r="X91" s="85"/>
      <c r="Y91" s="85"/>
      <c r="Z91" s="85"/>
    </row>
    <row r="92" spans="1:31" ht="144.75" customHeight="1" x14ac:dyDescent="0.25">
      <c r="A92" s="85">
        <v>1</v>
      </c>
      <c r="B92" s="155" t="s">
        <v>122</v>
      </c>
      <c r="C92" s="156"/>
      <c r="D92" s="156"/>
      <c r="E92" s="157"/>
      <c r="F92" s="95"/>
      <c r="G92" s="95"/>
      <c r="H92" s="95"/>
      <c r="I92" s="17" t="s">
        <v>129</v>
      </c>
      <c r="J92" s="17"/>
      <c r="K92" s="137" t="s">
        <v>24</v>
      </c>
      <c r="L92" s="137"/>
      <c r="M92" s="17"/>
      <c r="N92" s="17"/>
      <c r="O92" s="226">
        <f>O88/O86*100</f>
        <v>63.157894736842103</v>
      </c>
      <c r="P92" s="226"/>
      <c r="Q92" s="225"/>
      <c r="R92" s="225"/>
      <c r="S92" s="232">
        <f>O92</f>
        <v>63.157894736842103</v>
      </c>
      <c r="T92" s="233"/>
      <c r="U92" s="103">
        <f>U88/U86*100</f>
        <v>57.894736842105267</v>
      </c>
      <c r="V92" s="110"/>
      <c r="W92" s="106">
        <f>U92</f>
        <v>57.894736842105267</v>
      </c>
      <c r="X92" s="106">
        <f>U92-O92</f>
        <v>-5.2631578947368354</v>
      </c>
      <c r="Y92" s="106"/>
      <c r="Z92" s="106">
        <f>X92</f>
        <v>-5.2631578947368354</v>
      </c>
    </row>
    <row r="93" spans="1:31" ht="19.5" customHeight="1" x14ac:dyDescent="0.25">
      <c r="A93" s="16"/>
      <c r="B93" s="254" t="s">
        <v>72</v>
      </c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255"/>
      <c r="P93" s="255"/>
      <c r="Q93" s="255"/>
      <c r="R93" s="255"/>
      <c r="S93" s="255"/>
      <c r="T93" s="256"/>
      <c r="U93" s="10"/>
      <c r="V93" s="10"/>
      <c r="W93" s="10"/>
      <c r="X93" s="10"/>
      <c r="Y93" s="10"/>
      <c r="Z93" s="10"/>
    </row>
    <row r="94" spans="1:31" ht="20.25" customHeight="1" x14ac:dyDescent="0.25">
      <c r="A94" s="16"/>
      <c r="B94" s="144" t="s">
        <v>25</v>
      </c>
      <c r="C94" s="144"/>
      <c r="D94" s="144"/>
      <c r="E94" s="144"/>
      <c r="F94" s="19"/>
      <c r="G94" s="19"/>
      <c r="H94" s="19"/>
      <c r="I94" s="10"/>
      <c r="J94" s="10"/>
      <c r="K94" s="191"/>
      <c r="L94" s="191"/>
      <c r="M94" s="14"/>
      <c r="N94" s="14"/>
      <c r="O94" s="191"/>
      <c r="P94" s="191"/>
      <c r="Q94" s="191"/>
      <c r="R94" s="191"/>
      <c r="S94" s="191"/>
      <c r="T94" s="191"/>
      <c r="U94" s="10"/>
      <c r="V94" s="10"/>
      <c r="W94" s="10"/>
      <c r="X94" s="10"/>
      <c r="Y94" s="10"/>
      <c r="Z94" s="10"/>
    </row>
    <row r="95" spans="1:31" ht="37.5" customHeight="1" x14ac:dyDescent="0.25">
      <c r="A95" s="85">
        <v>1</v>
      </c>
      <c r="B95" s="167" t="s">
        <v>123</v>
      </c>
      <c r="C95" s="167"/>
      <c r="D95" s="167"/>
      <c r="E95" s="167"/>
      <c r="F95" s="89"/>
      <c r="G95" s="89"/>
      <c r="H95" s="89"/>
      <c r="I95" s="17" t="s">
        <v>18</v>
      </c>
      <c r="J95" s="17"/>
      <c r="K95" s="137" t="s">
        <v>23</v>
      </c>
      <c r="L95" s="137"/>
      <c r="M95" s="17"/>
      <c r="N95" s="17"/>
      <c r="O95" s="224"/>
      <c r="P95" s="224"/>
      <c r="Q95" s="237">
        <v>708600</v>
      </c>
      <c r="R95" s="237"/>
      <c r="S95" s="169">
        <f>Q95</f>
        <v>708600</v>
      </c>
      <c r="T95" s="169"/>
      <c r="U95" s="111"/>
      <c r="V95" s="97">
        <v>13540.51</v>
      </c>
      <c r="W95" s="97">
        <f>V95</f>
        <v>13540.51</v>
      </c>
      <c r="X95" s="85"/>
      <c r="Y95" s="97">
        <f>V95-Q95</f>
        <v>-695059.49</v>
      </c>
      <c r="Z95" s="97">
        <f>Y95</f>
        <v>-695059.49</v>
      </c>
    </row>
    <row r="96" spans="1:31" ht="69" customHeight="1" x14ac:dyDescent="0.25">
      <c r="A96" s="85">
        <v>2</v>
      </c>
      <c r="B96" s="215" t="s">
        <v>75</v>
      </c>
      <c r="C96" s="216"/>
      <c r="D96" s="216"/>
      <c r="E96" s="216"/>
      <c r="F96" s="216"/>
      <c r="G96" s="216"/>
      <c r="H96" s="217"/>
      <c r="I96" s="17" t="s">
        <v>22</v>
      </c>
      <c r="J96" s="17"/>
      <c r="K96" s="135" t="s">
        <v>29</v>
      </c>
      <c r="L96" s="135"/>
      <c r="M96" s="99"/>
      <c r="N96" s="112"/>
      <c r="O96" s="224"/>
      <c r="P96" s="224"/>
      <c r="Q96" s="161">
        <v>4</v>
      </c>
      <c r="R96" s="161"/>
      <c r="S96" s="231">
        <f>Q96</f>
        <v>4</v>
      </c>
      <c r="T96" s="154"/>
      <c r="U96" s="113"/>
      <c r="V96" s="114">
        <v>4</v>
      </c>
      <c r="W96" s="100">
        <f>V96</f>
        <v>4</v>
      </c>
      <c r="X96" s="100"/>
      <c r="Y96" s="100">
        <f>V96-Q96</f>
        <v>0</v>
      </c>
      <c r="Z96" s="100">
        <f>Y96</f>
        <v>0</v>
      </c>
    </row>
    <row r="97" spans="1:29" ht="67.5" customHeight="1" x14ac:dyDescent="0.25">
      <c r="A97" s="85">
        <v>3</v>
      </c>
      <c r="B97" s="155" t="s">
        <v>124</v>
      </c>
      <c r="C97" s="156"/>
      <c r="D97" s="156"/>
      <c r="E97" s="156"/>
      <c r="F97" s="156"/>
      <c r="G97" s="156"/>
      <c r="H97" s="157"/>
      <c r="I97" s="17" t="s">
        <v>22</v>
      </c>
      <c r="J97" s="93"/>
      <c r="K97" s="135" t="s">
        <v>125</v>
      </c>
      <c r="L97" s="135"/>
      <c r="M97" s="115"/>
      <c r="N97" s="115"/>
      <c r="O97" s="224"/>
      <c r="P97" s="224"/>
      <c r="Q97" s="161">
        <v>1</v>
      </c>
      <c r="R97" s="161"/>
      <c r="S97" s="231">
        <f>Q97</f>
        <v>1</v>
      </c>
      <c r="T97" s="154"/>
      <c r="U97" s="116"/>
      <c r="V97" s="114">
        <v>1</v>
      </c>
      <c r="W97" s="100">
        <f>V97</f>
        <v>1</v>
      </c>
      <c r="X97" s="101"/>
      <c r="Y97" s="100">
        <f>V97-Q97</f>
        <v>0</v>
      </c>
      <c r="Z97" s="100">
        <f>Y97</f>
        <v>0</v>
      </c>
    </row>
    <row r="98" spans="1:29" ht="18" customHeight="1" x14ac:dyDescent="0.25">
      <c r="A98" s="85"/>
      <c r="B98" s="144" t="s">
        <v>26</v>
      </c>
      <c r="C98" s="144"/>
      <c r="D98" s="144"/>
      <c r="E98" s="144"/>
      <c r="F98" s="19"/>
      <c r="G98" s="19"/>
      <c r="H98" s="19"/>
      <c r="I98" s="17"/>
      <c r="J98" s="17"/>
      <c r="K98" s="137"/>
      <c r="L98" s="137"/>
      <c r="M98" s="17"/>
      <c r="N98" s="17"/>
      <c r="O98" s="224"/>
      <c r="P98" s="224"/>
      <c r="Q98" s="137"/>
      <c r="R98" s="137"/>
      <c r="S98" s="154"/>
      <c r="T98" s="154"/>
      <c r="U98" s="86"/>
      <c r="V98" s="100"/>
      <c r="W98" s="100"/>
      <c r="X98" s="100"/>
      <c r="Y98" s="100"/>
      <c r="Z98" s="100"/>
    </row>
    <row r="99" spans="1:29" ht="36" customHeight="1" x14ac:dyDescent="0.25">
      <c r="A99" s="85">
        <v>1</v>
      </c>
      <c r="B99" s="155" t="s">
        <v>126</v>
      </c>
      <c r="C99" s="156"/>
      <c r="D99" s="156"/>
      <c r="E99" s="156"/>
      <c r="F99" s="156"/>
      <c r="G99" s="156"/>
      <c r="H99" s="157"/>
      <c r="I99" s="17" t="s">
        <v>22</v>
      </c>
      <c r="J99" s="17"/>
      <c r="K99" s="137" t="s">
        <v>30</v>
      </c>
      <c r="L99" s="137"/>
      <c r="M99" s="17"/>
      <c r="N99" s="17"/>
      <c r="O99" s="224"/>
      <c r="P99" s="224"/>
      <c r="Q99" s="161">
        <v>4</v>
      </c>
      <c r="R99" s="161"/>
      <c r="S99" s="231">
        <f>Q99</f>
        <v>4</v>
      </c>
      <c r="T99" s="154"/>
      <c r="U99" s="86"/>
      <c r="V99" s="102">
        <v>1</v>
      </c>
      <c r="W99" s="100">
        <f>V99</f>
        <v>1</v>
      </c>
      <c r="X99" s="100"/>
      <c r="Y99" s="100">
        <f>V99-Q99</f>
        <v>-3</v>
      </c>
      <c r="Z99" s="100">
        <f>Y99</f>
        <v>-3</v>
      </c>
    </row>
    <row r="100" spans="1:29" ht="63" customHeight="1" x14ac:dyDescent="0.25">
      <c r="A100" s="85">
        <v>2</v>
      </c>
      <c r="B100" s="155" t="s">
        <v>127</v>
      </c>
      <c r="C100" s="156"/>
      <c r="D100" s="156"/>
      <c r="E100" s="156"/>
      <c r="F100" s="156"/>
      <c r="G100" s="156"/>
      <c r="H100" s="157"/>
      <c r="I100" s="17" t="s">
        <v>22</v>
      </c>
      <c r="J100" s="93"/>
      <c r="K100" s="137" t="s">
        <v>30</v>
      </c>
      <c r="L100" s="137"/>
      <c r="M100" s="93"/>
      <c r="N100" s="93"/>
      <c r="O100" s="224"/>
      <c r="P100" s="224"/>
      <c r="Q100" s="161">
        <v>1</v>
      </c>
      <c r="R100" s="161"/>
      <c r="S100" s="231">
        <f>Q100</f>
        <v>1</v>
      </c>
      <c r="T100" s="154"/>
      <c r="U100" s="116"/>
      <c r="V100" s="102">
        <v>0</v>
      </c>
      <c r="W100" s="100">
        <f>V100</f>
        <v>0</v>
      </c>
      <c r="X100" s="101"/>
      <c r="Y100" s="100">
        <f>V100-Q100</f>
        <v>-1</v>
      </c>
      <c r="Z100" s="100">
        <f>Y100</f>
        <v>-1</v>
      </c>
    </row>
    <row r="101" spans="1:29" ht="18.75" customHeight="1" x14ac:dyDescent="0.25">
      <c r="A101" s="85"/>
      <c r="B101" s="144" t="s">
        <v>27</v>
      </c>
      <c r="C101" s="144"/>
      <c r="D101" s="144"/>
      <c r="E101" s="144"/>
      <c r="F101" s="19"/>
      <c r="G101" s="19"/>
      <c r="H101" s="19"/>
      <c r="I101" s="17"/>
      <c r="J101" s="17"/>
      <c r="K101" s="137"/>
      <c r="L101" s="137"/>
      <c r="M101" s="17"/>
      <c r="N101" s="17"/>
      <c r="O101" s="224"/>
      <c r="P101" s="224"/>
      <c r="Q101" s="137"/>
      <c r="R101" s="137"/>
      <c r="S101" s="154"/>
      <c r="T101" s="154"/>
      <c r="U101" s="86"/>
      <c r="V101" s="85"/>
      <c r="W101" s="85"/>
      <c r="X101" s="85"/>
      <c r="Y101" s="97"/>
      <c r="Z101" s="97"/>
    </row>
    <row r="102" spans="1:29" ht="48" customHeight="1" x14ac:dyDescent="0.25">
      <c r="A102" s="85">
        <v>1</v>
      </c>
      <c r="B102" s="177" t="s">
        <v>76</v>
      </c>
      <c r="C102" s="178"/>
      <c r="D102" s="178"/>
      <c r="E102" s="178"/>
      <c r="F102" s="178"/>
      <c r="G102" s="178"/>
      <c r="H102" s="179"/>
      <c r="I102" s="17" t="s">
        <v>18</v>
      </c>
      <c r="J102" s="17"/>
      <c r="K102" s="137" t="s">
        <v>24</v>
      </c>
      <c r="L102" s="137"/>
      <c r="M102" s="17"/>
      <c r="N102" s="17"/>
      <c r="O102" s="224"/>
      <c r="P102" s="224"/>
      <c r="Q102" s="176">
        <v>170150</v>
      </c>
      <c r="R102" s="176"/>
      <c r="S102" s="169">
        <f>Q102</f>
        <v>170150</v>
      </c>
      <c r="T102" s="169"/>
      <c r="U102" s="111"/>
      <c r="V102" s="117">
        <f>V95/V99</f>
        <v>13540.51</v>
      </c>
      <c r="W102" s="96">
        <f>V102</f>
        <v>13540.51</v>
      </c>
      <c r="X102" s="97"/>
      <c r="Y102" s="97">
        <f>V102-Q102</f>
        <v>-156609.49</v>
      </c>
      <c r="Z102" s="97">
        <f>Y102</f>
        <v>-156609.49</v>
      </c>
      <c r="AB102" s="67"/>
      <c r="AC102" s="120" t="s">
        <v>103</v>
      </c>
    </row>
    <row r="103" spans="1:29" ht="80.25" customHeight="1" x14ac:dyDescent="0.25">
      <c r="A103" s="85">
        <v>2</v>
      </c>
      <c r="B103" s="177" t="s">
        <v>94</v>
      </c>
      <c r="C103" s="178"/>
      <c r="D103" s="178"/>
      <c r="E103" s="178"/>
      <c r="F103" s="87"/>
      <c r="G103" s="87"/>
      <c r="H103" s="88"/>
      <c r="I103" s="17" t="s">
        <v>18</v>
      </c>
      <c r="J103" s="93"/>
      <c r="K103" s="137" t="s">
        <v>24</v>
      </c>
      <c r="L103" s="137"/>
      <c r="M103" s="17"/>
      <c r="N103" s="17"/>
      <c r="O103" s="224"/>
      <c r="P103" s="224"/>
      <c r="Q103" s="149">
        <v>28000</v>
      </c>
      <c r="R103" s="150"/>
      <c r="S103" s="169">
        <f>Q103</f>
        <v>28000</v>
      </c>
      <c r="T103" s="169"/>
      <c r="U103" s="111"/>
      <c r="V103" s="98">
        <v>0</v>
      </c>
      <c r="W103" s="96">
        <f>V103</f>
        <v>0</v>
      </c>
      <c r="X103" s="97"/>
      <c r="Y103" s="97">
        <f>V103-Q103</f>
        <v>-28000</v>
      </c>
      <c r="Z103" s="97">
        <f>Y103</f>
        <v>-28000</v>
      </c>
      <c r="AB103" s="67"/>
    </row>
    <row r="104" spans="1:29" ht="19.5" customHeight="1" x14ac:dyDescent="0.25">
      <c r="A104" s="85"/>
      <c r="B104" s="144" t="s">
        <v>28</v>
      </c>
      <c r="C104" s="144"/>
      <c r="D104" s="144"/>
      <c r="E104" s="144"/>
      <c r="F104" s="19"/>
      <c r="G104" s="19"/>
      <c r="H104" s="19"/>
      <c r="I104" s="17"/>
      <c r="J104" s="17"/>
      <c r="K104" s="137"/>
      <c r="L104" s="137"/>
      <c r="M104" s="17"/>
      <c r="N104" s="17"/>
      <c r="O104" s="224"/>
      <c r="P104" s="224"/>
      <c r="Q104" s="137"/>
      <c r="R104" s="137"/>
      <c r="S104" s="154"/>
      <c r="T104" s="154"/>
      <c r="U104" s="86"/>
      <c r="V104" s="85"/>
      <c r="W104" s="85"/>
      <c r="X104" s="85"/>
      <c r="Y104" s="97"/>
      <c r="Z104" s="97"/>
      <c r="AB104" s="67"/>
    </row>
    <row r="105" spans="1:29" ht="81" customHeight="1" x14ac:dyDescent="0.25">
      <c r="A105" s="85">
        <v>1</v>
      </c>
      <c r="B105" s="167" t="s">
        <v>128</v>
      </c>
      <c r="C105" s="167"/>
      <c r="D105" s="167"/>
      <c r="E105" s="167"/>
      <c r="F105" s="89"/>
      <c r="G105" s="89"/>
      <c r="H105" s="89"/>
      <c r="I105" s="17" t="s">
        <v>129</v>
      </c>
      <c r="J105" s="17"/>
      <c r="K105" s="137" t="s">
        <v>24</v>
      </c>
      <c r="L105" s="137"/>
      <c r="M105" s="17"/>
      <c r="N105" s="17"/>
      <c r="O105" s="224"/>
      <c r="P105" s="224"/>
      <c r="Q105" s="226">
        <f>(Q99+Q100)/(Q96+Q97)*100</f>
        <v>100</v>
      </c>
      <c r="R105" s="226"/>
      <c r="S105" s="225">
        <f>Q105</f>
        <v>100</v>
      </c>
      <c r="T105" s="225"/>
      <c r="U105" s="118"/>
      <c r="V105" s="119">
        <f>(V99+V100)/(V96)*100</f>
        <v>25</v>
      </c>
      <c r="W105" s="96">
        <f>V105</f>
        <v>25</v>
      </c>
      <c r="X105" s="85"/>
      <c r="Y105" s="97">
        <f>V105-Q105</f>
        <v>-75</v>
      </c>
      <c r="Z105" s="97">
        <f>Y105</f>
        <v>-75</v>
      </c>
      <c r="AB105" s="67"/>
    </row>
    <row r="106" spans="1:29" s="31" customFormat="1" ht="7.5" customHeight="1" x14ac:dyDescent="0.25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</row>
    <row r="107" spans="1:29" s="31" customFormat="1" ht="20.25" customHeight="1" x14ac:dyDescent="0.25">
      <c r="A107" s="136" t="s">
        <v>90</v>
      </c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</row>
    <row r="108" spans="1:29" s="31" customFormat="1" ht="15" customHeight="1" x14ac:dyDescent="0.25">
      <c r="A108" s="77"/>
      <c r="B108"/>
      <c r="C108"/>
      <c r="D10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</row>
    <row r="109" spans="1:29" s="31" customFormat="1" ht="34.5" customHeight="1" x14ac:dyDescent="0.25">
      <c r="A109" s="76" t="s">
        <v>14</v>
      </c>
      <c r="B109" s="76" t="s">
        <v>58</v>
      </c>
      <c r="C109" s="76" t="s">
        <v>59</v>
      </c>
      <c r="D109" s="123" t="s">
        <v>91</v>
      </c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</row>
    <row r="110" spans="1:29" s="31" customFormat="1" ht="15" customHeight="1" x14ac:dyDescent="0.25">
      <c r="A110" s="76">
        <v>1</v>
      </c>
      <c r="B110" s="76">
        <v>2</v>
      </c>
      <c r="C110" s="76">
        <v>3</v>
      </c>
      <c r="D110" s="123">
        <v>4</v>
      </c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</row>
    <row r="111" spans="1:29" s="31" customFormat="1" ht="15" customHeight="1" x14ac:dyDescent="0.25">
      <c r="A111" s="76"/>
      <c r="B111" s="126" t="s">
        <v>50</v>
      </c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8"/>
    </row>
    <row r="112" spans="1:29" s="31" customFormat="1" ht="36.75" customHeight="1" x14ac:dyDescent="0.25">
      <c r="A112" s="76">
        <v>1</v>
      </c>
      <c r="B112" s="76" t="s">
        <v>25</v>
      </c>
      <c r="C112" s="82" t="s">
        <v>107</v>
      </c>
      <c r="D112" s="124" t="s">
        <v>132</v>
      </c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</row>
    <row r="113" spans="1:26" s="31" customFormat="1" ht="21" customHeight="1" x14ac:dyDescent="0.25">
      <c r="A113" s="76">
        <v>2</v>
      </c>
      <c r="B113" s="76" t="s">
        <v>26</v>
      </c>
      <c r="C113" s="82" t="s">
        <v>22</v>
      </c>
      <c r="D113" s="129" t="s">
        <v>106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1"/>
    </row>
    <row r="114" spans="1:26" s="31" customFormat="1" ht="21" customHeight="1" x14ac:dyDescent="0.25">
      <c r="A114" s="76">
        <v>3</v>
      </c>
      <c r="B114" s="76" t="s">
        <v>27</v>
      </c>
      <c r="C114" s="82" t="s">
        <v>107</v>
      </c>
      <c r="D114" s="129" t="s">
        <v>111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</row>
    <row r="115" spans="1:26" s="31" customFormat="1" ht="22.5" customHeight="1" x14ac:dyDescent="0.25">
      <c r="A115" s="76">
        <v>4</v>
      </c>
      <c r="B115" s="76" t="s">
        <v>28</v>
      </c>
      <c r="C115" s="17" t="s">
        <v>129</v>
      </c>
      <c r="D115" s="139" t="s">
        <v>134</v>
      </c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</row>
    <row r="116" spans="1:26" s="31" customFormat="1" ht="19.5" customHeight="1" x14ac:dyDescent="0.25">
      <c r="A116" s="76"/>
      <c r="B116" s="126" t="s">
        <v>71</v>
      </c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8"/>
    </row>
    <row r="117" spans="1:26" s="31" customFormat="1" ht="18.95" customHeight="1" x14ac:dyDescent="0.25">
      <c r="A117" s="76">
        <v>1</v>
      </c>
      <c r="B117" s="76" t="s">
        <v>25</v>
      </c>
      <c r="C117" s="82" t="s">
        <v>107</v>
      </c>
      <c r="D117" s="132" t="s">
        <v>82</v>
      </c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</row>
    <row r="118" spans="1:26" s="31" customFormat="1" ht="18.95" customHeight="1" x14ac:dyDescent="0.25">
      <c r="A118" s="76">
        <v>2</v>
      </c>
      <c r="B118" s="76" t="s">
        <v>26</v>
      </c>
      <c r="C118" s="82" t="s">
        <v>22</v>
      </c>
      <c r="D118" s="132" t="s">
        <v>99</v>
      </c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</row>
    <row r="119" spans="1:26" s="31" customFormat="1" ht="18.95" customHeight="1" x14ac:dyDescent="0.25">
      <c r="A119" s="76">
        <v>3</v>
      </c>
      <c r="B119" s="76" t="s">
        <v>27</v>
      </c>
      <c r="C119" s="82" t="s">
        <v>107</v>
      </c>
      <c r="D119" s="133" t="s">
        <v>81</v>
      </c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</row>
    <row r="120" spans="1:26" s="31" customFormat="1" ht="18.95" customHeight="1" x14ac:dyDescent="0.25">
      <c r="A120" s="76">
        <v>4</v>
      </c>
      <c r="B120" s="76" t="s">
        <v>28</v>
      </c>
      <c r="C120" s="17" t="s">
        <v>129</v>
      </c>
      <c r="D120" s="125" t="s">
        <v>100</v>
      </c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</row>
    <row r="121" spans="1:26" s="31" customFormat="1" ht="18.75" customHeight="1" x14ac:dyDescent="0.25">
      <c r="A121" s="76"/>
      <c r="B121" s="126" t="s">
        <v>72</v>
      </c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8"/>
    </row>
    <row r="122" spans="1:26" s="31" customFormat="1" ht="66" customHeight="1" x14ac:dyDescent="0.25">
      <c r="A122" s="76">
        <v>1</v>
      </c>
      <c r="B122" s="76" t="s">
        <v>25</v>
      </c>
      <c r="C122" s="82" t="s">
        <v>107</v>
      </c>
      <c r="D122" s="141" t="s">
        <v>108</v>
      </c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</row>
    <row r="123" spans="1:26" s="31" customFormat="1" ht="34.5" customHeight="1" x14ac:dyDescent="0.25">
      <c r="A123" s="76">
        <v>2</v>
      </c>
      <c r="B123" s="76" t="s">
        <v>26</v>
      </c>
      <c r="C123" s="82" t="s">
        <v>22</v>
      </c>
      <c r="D123" s="132" t="s">
        <v>135</v>
      </c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</row>
    <row r="124" spans="1:26" s="31" customFormat="1" ht="20.100000000000001" customHeight="1" x14ac:dyDescent="0.25">
      <c r="A124" s="76">
        <v>3</v>
      </c>
      <c r="B124" s="76" t="s">
        <v>27</v>
      </c>
      <c r="C124" s="82" t="s">
        <v>107</v>
      </c>
      <c r="D124" s="132" t="s">
        <v>109</v>
      </c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</row>
    <row r="125" spans="1:26" s="31" customFormat="1" ht="20.100000000000001" customHeight="1" x14ac:dyDescent="0.25">
      <c r="A125" s="76">
        <v>4</v>
      </c>
      <c r="B125" s="76" t="s">
        <v>28</v>
      </c>
      <c r="C125" s="17" t="s">
        <v>129</v>
      </c>
      <c r="D125" s="124" t="s">
        <v>110</v>
      </c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</row>
    <row r="126" spans="1:26" s="31" customFormat="1" ht="19.5" customHeight="1" x14ac:dyDescent="0.25">
      <c r="A126" s="77"/>
      <c r="B126"/>
      <c r="C126"/>
      <c r="D126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</row>
    <row r="127" spans="1:26" s="31" customFormat="1" ht="22.5" customHeight="1" x14ac:dyDescent="0.25">
      <c r="A127" s="143" t="s">
        <v>92</v>
      </c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40"/>
      <c r="T127" s="40"/>
      <c r="U127" s="40"/>
      <c r="V127" s="40"/>
      <c r="W127" s="40"/>
      <c r="X127" s="40"/>
      <c r="Y127" s="40"/>
      <c r="Z127" s="40"/>
    </row>
    <row r="128" spans="1:26" s="31" customFormat="1" ht="98.25" customHeight="1" x14ac:dyDescent="0.25">
      <c r="A128" s="230" t="s">
        <v>133</v>
      </c>
      <c r="B128" s="230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30"/>
    </row>
    <row r="129" spans="1:24" ht="18.75" customHeight="1" x14ac:dyDescent="0.25"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</row>
    <row r="130" spans="1:24" ht="15.75" x14ac:dyDescent="0.25">
      <c r="B130" s="40" t="s">
        <v>61</v>
      </c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</row>
    <row r="131" spans="1:24" ht="15.75" x14ac:dyDescent="0.25">
      <c r="A131" s="49"/>
      <c r="B131" s="50"/>
    </row>
    <row r="132" spans="1:24" ht="15.75" x14ac:dyDescent="0.25">
      <c r="B132" s="49" t="s">
        <v>96</v>
      </c>
    </row>
    <row r="133" spans="1:24" ht="15.75" x14ac:dyDescent="0.25">
      <c r="B133" s="3"/>
    </row>
    <row r="134" spans="1:24" ht="35.25" customHeight="1" x14ac:dyDescent="0.25">
      <c r="B134" s="165" t="s">
        <v>83</v>
      </c>
      <c r="C134" s="165"/>
      <c r="D134" s="165"/>
      <c r="E134" s="165"/>
      <c r="F134" s="165"/>
      <c r="G134" s="165"/>
      <c r="H134" s="165"/>
      <c r="I134" s="165"/>
      <c r="J134" s="165"/>
      <c r="K134" s="165"/>
      <c r="L134" s="222"/>
      <c r="M134" s="222"/>
      <c r="N134" s="222"/>
      <c r="O134" s="222"/>
      <c r="P134" s="121"/>
      <c r="Q134" s="121"/>
      <c r="R134" s="121"/>
      <c r="S134" s="121"/>
      <c r="V134" s="227" t="s">
        <v>97</v>
      </c>
      <c r="W134" s="227"/>
      <c r="X134" s="227"/>
    </row>
    <row r="135" spans="1:24" ht="15" customHeight="1" x14ac:dyDescent="0.25">
      <c r="L135" s="221"/>
      <c r="M135" s="221"/>
      <c r="N135" s="221"/>
      <c r="O135" s="221"/>
      <c r="P135" s="122" t="s">
        <v>17</v>
      </c>
      <c r="Q135" s="122"/>
      <c r="R135" s="122"/>
      <c r="S135" s="122"/>
      <c r="V135" s="229" t="s">
        <v>98</v>
      </c>
      <c r="W135" s="229"/>
      <c r="X135" s="229"/>
    </row>
    <row r="136" spans="1:24" ht="15" customHeight="1" x14ac:dyDescent="0.25">
      <c r="L136" s="62"/>
      <c r="M136" s="62"/>
      <c r="N136" s="62"/>
      <c r="O136" s="62"/>
      <c r="P136" s="62"/>
      <c r="Q136" s="62"/>
      <c r="R136" s="62"/>
      <c r="S136" s="62"/>
      <c r="V136" s="79"/>
      <c r="W136" s="31"/>
      <c r="X136" s="31"/>
    </row>
    <row r="137" spans="1:24" ht="18" customHeight="1" x14ac:dyDescent="0.25">
      <c r="B137" s="228" t="s">
        <v>102</v>
      </c>
      <c r="C137" s="228"/>
      <c r="D137" s="228"/>
      <c r="E137" s="228"/>
      <c r="F137" s="228"/>
      <c r="G137" s="228"/>
      <c r="H137" s="228"/>
      <c r="I137" s="228"/>
      <c r="J137" s="228"/>
      <c r="K137" s="228"/>
      <c r="L137" s="222"/>
      <c r="M137" s="222"/>
      <c r="N137" s="222"/>
      <c r="O137" s="222"/>
      <c r="P137" s="121"/>
      <c r="Q137" s="121"/>
      <c r="R137" s="121"/>
      <c r="S137" s="121"/>
      <c r="V137" s="227" t="s">
        <v>101</v>
      </c>
      <c r="W137" s="227"/>
      <c r="X137" s="227"/>
    </row>
    <row r="138" spans="1:24" ht="15.75" customHeight="1" x14ac:dyDescent="0.25">
      <c r="L138" s="221"/>
      <c r="M138" s="221"/>
      <c r="N138" s="221"/>
      <c r="O138" s="221"/>
      <c r="P138" s="122" t="s">
        <v>17</v>
      </c>
      <c r="Q138" s="122"/>
      <c r="R138" s="122"/>
      <c r="S138" s="122"/>
      <c r="V138" s="223" t="s">
        <v>77</v>
      </c>
      <c r="W138" s="223"/>
      <c r="X138" s="223"/>
    </row>
  </sheetData>
  <mergeCells count="294">
    <mergeCell ref="B14:C14"/>
    <mergeCell ref="B17:C17"/>
    <mergeCell ref="B20:C20"/>
    <mergeCell ref="E20:I20"/>
    <mergeCell ref="V134:X134"/>
    <mergeCell ref="Q82:R82"/>
    <mergeCell ref="Q80:R80"/>
    <mergeCell ref="B96:H96"/>
    <mergeCell ref="B18:C18"/>
    <mergeCell ref="I15:V15"/>
    <mergeCell ref="S82:T82"/>
    <mergeCell ref="Q81:R81"/>
    <mergeCell ref="S80:T80"/>
    <mergeCell ref="O80:P80"/>
    <mergeCell ref="S78:T78"/>
    <mergeCell ref="Q77:R77"/>
    <mergeCell ref="Q78:R78"/>
    <mergeCell ref="Q79:R79"/>
    <mergeCell ref="O79:P79"/>
    <mergeCell ref="Q21:V21"/>
    <mergeCell ref="X14:Y14"/>
    <mergeCell ref="X17:Y17"/>
    <mergeCell ref="I18:V18"/>
    <mergeCell ref="L20:O20"/>
    <mergeCell ref="X18:Y18"/>
    <mergeCell ref="X20:Y20"/>
    <mergeCell ref="I14:V14"/>
    <mergeCell ref="I17:V17"/>
    <mergeCell ref="X15:Y15"/>
    <mergeCell ref="L21:O21"/>
    <mergeCell ref="B83:T83"/>
    <mergeCell ref="X21:Y21"/>
    <mergeCell ref="B21:C21"/>
    <mergeCell ref="S81:T81"/>
    <mergeCell ref="O75:P75"/>
    <mergeCell ref="Q75:R75"/>
    <mergeCell ref="B76:H76"/>
    <mergeCell ref="B81:E81"/>
    <mergeCell ref="O64:P64"/>
    <mergeCell ref="B15:C15"/>
    <mergeCell ref="K100:L100"/>
    <mergeCell ref="B97:H97"/>
    <mergeCell ref="K101:L101"/>
    <mergeCell ref="S100:T100"/>
    <mergeCell ref="Q100:R100"/>
    <mergeCell ref="B99:H99"/>
    <mergeCell ref="B98:E98"/>
    <mergeCell ref="Q101:R101"/>
    <mergeCell ref="E21:I21"/>
    <mergeCell ref="Q98:R98"/>
    <mergeCell ref="S99:T99"/>
    <mergeCell ref="S97:T97"/>
    <mergeCell ref="Q99:R99"/>
    <mergeCell ref="Q97:R97"/>
    <mergeCell ref="S98:T98"/>
    <mergeCell ref="O98:P98"/>
    <mergeCell ref="O99:P99"/>
    <mergeCell ref="S94:T94"/>
    <mergeCell ref="B93:T93"/>
    <mergeCell ref="S84:T84"/>
    <mergeCell ref="K86:L86"/>
    <mergeCell ref="K84:L84"/>
    <mergeCell ref="K85:L85"/>
    <mergeCell ref="B84:E84"/>
    <mergeCell ref="Q84:R84"/>
    <mergeCell ref="S64:T64"/>
    <mergeCell ref="S63:T63"/>
    <mergeCell ref="Q61:R61"/>
    <mergeCell ref="K79:L79"/>
    <mergeCell ref="K76:L76"/>
    <mergeCell ref="Q76:R76"/>
    <mergeCell ref="O78:P78"/>
    <mergeCell ref="Q73:R73"/>
    <mergeCell ref="O62:P62"/>
    <mergeCell ref="S79:T79"/>
    <mergeCell ref="B78:H78"/>
    <mergeCell ref="O77:P77"/>
    <mergeCell ref="B73:L73"/>
    <mergeCell ref="K78:L78"/>
    <mergeCell ref="B79:E79"/>
    <mergeCell ref="K75:L75"/>
    <mergeCell ref="O73:P73"/>
    <mergeCell ref="S76:T76"/>
    <mergeCell ref="S77:T77"/>
    <mergeCell ref="B77:E77"/>
    <mergeCell ref="K74:L74"/>
    <mergeCell ref="S75:T75"/>
    <mergeCell ref="K77:L77"/>
    <mergeCell ref="O76:P76"/>
    <mergeCell ref="O74:P74"/>
    <mergeCell ref="A42:A43"/>
    <mergeCell ref="B44:E44"/>
    <mergeCell ref="A60:A61"/>
    <mergeCell ref="I60:L60"/>
    <mergeCell ref="B48:E48"/>
    <mergeCell ref="B45:E45"/>
    <mergeCell ref="B49:W49"/>
    <mergeCell ref="U60:W60"/>
    <mergeCell ref="B60:E61"/>
    <mergeCell ref="S61:T61"/>
    <mergeCell ref="Q95:R95"/>
    <mergeCell ref="O81:P81"/>
    <mergeCell ref="O82:P82"/>
    <mergeCell ref="Q94:R94"/>
    <mergeCell ref="Q91:R91"/>
    <mergeCell ref="Q85:R85"/>
    <mergeCell ref="Q92:R92"/>
    <mergeCell ref="O89:P89"/>
    <mergeCell ref="O92:P92"/>
    <mergeCell ref="S92:T92"/>
    <mergeCell ref="S89:T89"/>
    <mergeCell ref="S87:T87"/>
    <mergeCell ref="S90:T90"/>
    <mergeCell ref="S85:T85"/>
    <mergeCell ref="O94:P94"/>
    <mergeCell ref="S86:T86"/>
    <mergeCell ref="Q87:R87"/>
    <mergeCell ref="Q86:R86"/>
    <mergeCell ref="Q88:R88"/>
    <mergeCell ref="S95:T95"/>
    <mergeCell ref="B94:E94"/>
    <mergeCell ref="B95:E95"/>
    <mergeCell ref="O95:P95"/>
    <mergeCell ref="K95:L95"/>
    <mergeCell ref="B102:H102"/>
    <mergeCell ref="O96:P96"/>
    <mergeCell ref="K94:L94"/>
    <mergeCell ref="Q96:R96"/>
    <mergeCell ref="S96:T96"/>
    <mergeCell ref="S101:T101"/>
    <mergeCell ref="Q102:R102"/>
    <mergeCell ref="Q104:R104"/>
    <mergeCell ref="L135:O135"/>
    <mergeCell ref="L134:O134"/>
    <mergeCell ref="S104:T104"/>
    <mergeCell ref="D118:Z118"/>
    <mergeCell ref="K103:L103"/>
    <mergeCell ref="V135:X135"/>
    <mergeCell ref="A128:Z128"/>
    <mergeCell ref="O97:P97"/>
    <mergeCell ref="B100:H100"/>
    <mergeCell ref="O104:P104"/>
    <mergeCell ref="O105:P105"/>
    <mergeCell ref="B104:E104"/>
    <mergeCell ref="O100:P100"/>
    <mergeCell ref="O101:P101"/>
    <mergeCell ref="O103:P103"/>
    <mergeCell ref="B103:E103"/>
    <mergeCell ref="K97:L97"/>
    <mergeCell ref="V138:X138"/>
    <mergeCell ref="S102:T102"/>
    <mergeCell ref="O102:P102"/>
    <mergeCell ref="P135:S135"/>
    <mergeCell ref="B105:E105"/>
    <mergeCell ref="S105:T105"/>
    <mergeCell ref="Q105:R105"/>
    <mergeCell ref="V137:X137"/>
    <mergeCell ref="B137:K137"/>
    <mergeCell ref="P134:S134"/>
    <mergeCell ref="C26:W26"/>
    <mergeCell ref="S72:T72"/>
    <mergeCell ref="Q65:R65"/>
    <mergeCell ref="B66:W66"/>
    <mergeCell ref="K72:L72"/>
    <mergeCell ref="L138:O138"/>
    <mergeCell ref="K102:L102"/>
    <mergeCell ref="K104:L104"/>
    <mergeCell ref="K105:L105"/>
    <mergeCell ref="L137:O137"/>
    <mergeCell ref="B46:E46"/>
    <mergeCell ref="K89:L89"/>
    <mergeCell ref="O90:P90"/>
    <mergeCell ref="B90:E90"/>
    <mergeCell ref="Q90:R90"/>
    <mergeCell ref="K90:L90"/>
    <mergeCell ref="O84:P84"/>
    <mergeCell ref="B85:E85"/>
    <mergeCell ref="B86:H86"/>
    <mergeCell ref="B89:E89"/>
    <mergeCell ref="Q45:R45"/>
    <mergeCell ref="O72:P72"/>
    <mergeCell ref="O60:T60"/>
    <mergeCell ref="S46:T46"/>
    <mergeCell ref="S65:T65"/>
    <mergeCell ref="C25:W25"/>
    <mergeCell ref="B42:E43"/>
    <mergeCell ref="O47:P47"/>
    <mergeCell ref="Q72:R72"/>
    <mergeCell ref="O65:P65"/>
    <mergeCell ref="C36:W36"/>
    <mergeCell ref="B63:E63"/>
    <mergeCell ref="S48:T48"/>
    <mergeCell ref="Q46:R46"/>
    <mergeCell ref="B72:G72"/>
    <mergeCell ref="K9:S9"/>
    <mergeCell ref="B23:Q23"/>
    <mergeCell ref="O61:P61"/>
    <mergeCell ref="Q63:R63"/>
    <mergeCell ref="O46:P46"/>
    <mergeCell ref="C52:W52"/>
    <mergeCell ref="S73:T73"/>
    <mergeCell ref="Q74:R74"/>
    <mergeCell ref="S74:T74"/>
    <mergeCell ref="C34:W34"/>
    <mergeCell ref="C35:W35"/>
    <mergeCell ref="C37:W37"/>
    <mergeCell ref="I42:L42"/>
    <mergeCell ref="O42:T42"/>
    <mergeCell ref="U42:W42"/>
    <mergeCell ref="B65:E65"/>
    <mergeCell ref="S47:T47"/>
    <mergeCell ref="Q48:R48"/>
    <mergeCell ref="O48:P48"/>
    <mergeCell ref="U70:W70"/>
    <mergeCell ref="Q62:R62"/>
    <mergeCell ref="O63:P63"/>
    <mergeCell ref="S62:T62"/>
    <mergeCell ref="O70:T70"/>
    <mergeCell ref="Q64:R64"/>
    <mergeCell ref="X70:Z70"/>
    <mergeCell ref="A69:R69"/>
    <mergeCell ref="A70:A71"/>
    <mergeCell ref="B70:G71"/>
    <mergeCell ref="I70:I71"/>
    <mergeCell ref="K70:L71"/>
    <mergeCell ref="Q71:R71"/>
    <mergeCell ref="S71:T71"/>
    <mergeCell ref="B47:E47"/>
    <mergeCell ref="B75:H75"/>
    <mergeCell ref="B62:E62"/>
    <mergeCell ref="B74:E74"/>
    <mergeCell ref="S103:T103"/>
    <mergeCell ref="O71:P71"/>
    <mergeCell ref="S91:T91"/>
    <mergeCell ref="S88:T88"/>
    <mergeCell ref="O85:P85"/>
    <mergeCell ref="B80:H80"/>
    <mergeCell ref="Q43:R43"/>
    <mergeCell ref="Q47:R47"/>
    <mergeCell ref="S45:T45"/>
    <mergeCell ref="Q44:R44"/>
    <mergeCell ref="B134:K134"/>
    <mergeCell ref="O43:P43"/>
    <mergeCell ref="O44:P44"/>
    <mergeCell ref="O45:P45"/>
    <mergeCell ref="S43:T43"/>
    <mergeCell ref="S44:T44"/>
    <mergeCell ref="K80:L80"/>
    <mergeCell ref="K81:L81"/>
    <mergeCell ref="Q89:R89"/>
    <mergeCell ref="B92:E92"/>
    <mergeCell ref="B91:E91"/>
    <mergeCell ref="O88:P88"/>
    <mergeCell ref="K88:L88"/>
    <mergeCell ref="O86:P86"/>
    <mergeCell ref="O87:P87"/>
    <mergeCell ref="O91:P91"/>
    <mergeCell ref="K96:L96"/>
    <mergeCell ref="B101:E101"/>
    <mergeCell ref="K91:L91"/>
    <mergeCell ref="B88:H88"/>
    <mergeCell ref="D119:Z119"/>
    <mergeCell ref="B64:E64"/>
    <mergeCell ref="K98:L98"/>
    <mergeCell ref="K99:L99"/>
    <mergeCell ref="Q103:R103"/>
    <mergeCell ref="B87:E87"/>
    <mergeCell ref="D115:Z115"/>
    <mergeCell ref="D117:Z117"/>
    <mergeCell ref="B121:Z121"/>
    <mergeCell ref="D122:Z122"/>
    <mergeCell ref="A127:R127"/>
    <mergeCell ref="D120:Z120"/>
    <mergeCell ref="B116:Z116"/>
    <mergeCell ref="C53:W53"/>
    <mergeCell ref="C54:W54"/>
    <mergeCell ref="C55:W55"/>
    <mergeCell ref="C56:W56"/>
    <mergeCell ref="D113:Z113"/>
    <mergeCell ref="K87:L87"/>
    <mergeCell ref="A107:R107"/>
    <mergeCell ref="K82:L82"/>
    <mergeCell ref="B82:H82"/>
    <mergeCell ref="K92:L92"/>
    <mergeCell ref="P137:S137"/>
    <mergeCell ref="P138:S138"/>
    <mergeCell ref="D109:Z109"/>
    <mergeCell ref="D110:Z110"/>
    <mergeCell ref="D112:Z112"/>
    <mergeCell ref="B111:Z111"/>
    <mergeCell ref="D114:Z114"/>
    <mergeCell ref="D123:Z123"/>
    <mergeCell ref="D124:Z124"/>
    <mergeCell ref="D125:Z125"/>
  </mergeCells>
  <phoneticPr fontId="13" type="noConversion"/>
  <pageMargins left="0.19685039370078741" right="0.19685039370078741" top="0.19685039370078741" bottom="0.19685039370078741" header="0.31496062992125984" footer="0.31496062992125984"/>
  <pageSetup paperSize="9" scale="68" orientation="landscape" verticalDpi="0" r:id="rId1"/>
  <rowBreaks count="4" manualBreakCount="4">
    <brk id="40" max="25" man="1"/>
    <brk id="72" max="25" man="1"/>
    <brk id="95" max="25" man="1"/>
    <brk id="120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1216011</vt:lpstr>
      <vt:lpstr>'1216011'!Область_друку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2023-02-17T08:23:30Z</cp:lastPrinted>
  <dcterms:created xsi:type="dcterms:W3CDTF">2019-01-14T08:15:45Z</dcterms:created>
  <dcterms:modified xsi:type="dcterms:W3CDTF">2023-02-21T15:30:49Z</dcterms:modified>
</cp:coreProperties>
</file>