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0802\Звіти по паспортам УЖПМ\"/>
    </mc:Choice>
  </mc:AlternateContent>
  <bookViews>
    <workbookView xWindow="0" yWindow="0" windowWidth="28800" windowHeight="11535"/>
  </bookViews>
  <sheets>
    <sheet name="1216011" sheetId="1" r:id="rId1"/>
  </sheets>
  <definedNames>
    <definedName name="_xlnm.Print_Area" localSheetId="0">'1216011'!$A$1:$Z$170</definedName>
  </definedNames>
  <calcPr calcId="152511"/>
  <fileRecoveryPr repairLoad="1"/>
</workbook>
</file>

<file path=xl/calcChain.xml><?xml version="1.0" encoding="utf-8"?>
<calcChain xmlns="http://schemas.openxmlformats.org/spreadsheetml/2006/main">
  <c r="O48" i="1" l="1"/>
  <c r="S48" i="1" s="1"/>
  <c r="K47" i="1"/>
  <c r="L47" i="1" s="1"/>
  <c r="I46" i="1"/>
  <c r="L46" i="1"/>
  <c r="V93" i="1"/>
  <c r="V91" i="1"/>
  <c r="V90" i="1" s="1"/>
  <c r="K67" i="1"/>
  <c r="K68" i="1"/>
  <c r="I70" i="1"/>
  <c r="O69" i="1"/>
  <c r="S69" i="1"/>
  <c r="O49" i="1"/>
  <c r="U49" i="1" s="1"/>
  <c r="W49" i="1" s="1"/>
  <c r="U47" i="1"/>
  <c r="I49" i="1"/>
  <c r="L49" i="1" s="1"/>
  <c r="K50" i="1"/>
  <c r="L50" i="1" s="1"/>
  <c r="Q50" i="1"/>
  <c r="S50" i="1" s="1"/>
  <c r="V50" i="1"/>
  <c r="W50" i="1" s="1"/>
  <c r="J51" i="1"/>
  <c r="I67" i="1"/>
  <c r="L69" i="1"/>
  <c r="U69" i="1"/>
  <c r="V69" i="1"/>
  <c r="W69" i="1"/>
  <c r="S80" i="1"/>
  <c r="U80" i="1"/>
  <c r="O46" i="1" s="1"/>
  <c r="W80" i="1"/>
  <c r="X80" i="1"/>
  <c r="Z80" i="1" s="1"/>
  <c r="S81" i="1"/>
  <c r="W81" i="1"/>
  <c r="X81" i="1"/>
  <c r="Z81" i="1"/>
  <c r="S83" i="1"/>
  <c r="U83" i="1"/>
  <c r="W83" i="1" s="1"/>
  <c r="O85" i="1"/>
  <c r="S85" i="1"/>
  <c r="U85" i="1"/>
  <c r="W85" i="1" s="1"/>
  <c r="S87" i="1"/>
  <c r="U87" i="1"/>
  <c r="W87" i="1"/>
  <c r="X87" i="1"/>
  <c r="Z87" i="1"/>
  <c r="S90" i="1"/>
  <c r="S91" i="1"/>
  <c r="W91" i="1"/>
  <c r="Y91" i="1"/>
  <c r="Z91" i="1"/>
  <c r="S92" i="1"/>
  <c r="V92" i="1"/>
  <c r="Y92" i="1" s="1"/>
  <c r="Z92" i="1" s="1"/>
  <c r="W92" i="1"/>
  <c r="S93" i="1"/>
  <c r="S94" i="1"/>
  <c r="W94" i="1"/>
  <c r="Y94" i="1"/>
  <c r="Z94" i="1"/>
  <c r="S95" i="1"/>
  <c r="W95" i="1"/>
  <c r="Y95" i="1"/>
  <c r="Z95" i="1" s="1"/>
  <c r="S97" i="1"/>
  <c r="W97" i="1"/>
  <c r="Y97" i="1"/>
  <c r="Z97" i="1"/>
  <c r="S98" i="1"/>
  <c r="W98" i="1"/>
  <c r="Y98" i="1"/>
  <c r="Z98" i="1" s="1"/>
  <c r="Q100" i="1"/>
  <c r="S100" i="1"/>
  <c r="V100" i="1"/>
  <c r="W100" i="1"/>
  <c r="Y100" i="1"/>
  <c r="Z100" i="1" s="1"/>
  <c r="Q101" i="1"/>
  <c r="S101" i="1" s="1"/>
  <c r="Q103" i="1"/>
  <c r="S103" i="1"/>
  <c r="V103" i="1"/>
  <c r="W103" i="1"/>
  <c r="Y103" i="1"/>
  <c r="Z103" i="1" s="1"/>
  <c r="S104" i="1"/>
  <c r="W104" i="1"/>
  <c r="Y104" i="1"/>
  <c r="Z104" i="1"/>
  <c r="Q105" i="1"/>
  <c r="S105" i="1"/>
  <c r="V105" i="1"/>
  <c r="W105" i="1" s="1"/>
  <c r="O108" i="1"/>
  <c r="I48" i="1" s="1"/>
  <c r="L48" i="1" s="1"/>
  <c r="S108" i="1"/>
  <c r="Z108" i="1" s="1"/>
  <c r="U108" i="1"/>
  <c r="O67" i="1" s="1"/>
  <c r="W108" i="1"/>
  <c r="X108" i="1"/>
  <c r="S109" i="1"/>
  <c r="Z109" i="1" s="1"/>
  <c r="W109" i="1"/>
  <c r="X109" i="1"/>
  <c r="S110" i="1"/>
  <c r="Z110" i="1" s="1"/>
  <c r="W110" i="1"/>
  <c r="X110" i="1"/>
  <c r="S111" i="1"/>
  <c r="Z111" i="1" s="1"/>
  <c r="W111" i="1"/>
  <c r="X111" i="1"/>
  <c r="S112" i="1"/>
  <c r="Z112" i="1" s="1"/>
  <c r="W112" i="1"/>
  <c r="X112" i="1"/>
  <c r="S114" i="1"/>
  <c r="Z114" i="1" s="1"/>
  <c r="W114" i="1"/>
  <c r="X114" i="1"/>
  <c r="S115" i="1"/>
  <c r="Z115" i="1" s="1"/>
  <c r="W115" i="1"/>
  <c r="X115" i="1"/>
  <c r="O117" i="1"/>
  <c r="S117" i="1" s="1"/>
  <c r="Z117" i="1" s="1"/>
  <c r="U117" i="1"/>
  <c r="W117" i="1"/>
  <c r="X117" i="1"/>
  <c r="O118" i="1"/>
  <c r="S118" i="1" s="1"/>
  <c r="U118" i="1"/>
  <c r="W118" i="1" s="1"/>
  <c r="O120" i="1"/>
  <c r="S120" i="1"/>
  <c r="U120" i="1"/>
  <c r="W120" i="1" s="1"/>
  <c r="O121" i="1"/>
  <c r="S121" i="1"/>
  <c r="Z121" i="1" s="1"/>
  <c r="U121" i="1"/>
  <c r="W121" i="1"/>
  <c r="X121" i="1"/>
  <c r="S124" i="1"/>
  <c r="Z124" i="1" s="1"/>
  <c r="W124" i="1"/>
  <c r="X124" i="1"/>
  <c r="S125" i="1"/>
  <c r="Z125" i="1" s="1"/>
  <c r="W125" i="1"/>
  <c r="X125" i="1"/>
  <c r="S127" i="1"/>
  <c r="Z127" i="1" s="1"/>
  <c r="W127" i="1"/>
  <c r="X127" i="1"/>
  <c r="O129" i="1"/>
  <c r="S129" i="1"/>
  <c r="U129" i="1"/>
  <c r="W129" i="1" s="1"/>
  <c r="O131" i="1"/>
  <c r="S131" i="1"/>
  <c r="Z131" i="1" s="1"/>
  <c r="U131" i="1"/>
  <c r="W131" i="1"/>
  <c r="X131" i="1"/>
  <c r="V101" i="1"/>
  <c r="Y101" i="1" s="1"/>
  <c r="Z101" i="1" s="1"/>
  <c r="Q68" i="1"/>
  <c r="W93" i="1"/>
  <c r="Y93" i="1"/>
  <c r="Z93" i="1" s="1"/>
  <c r="J70" i="1"/>
  <c r="L67" i="1"/>
  <c r="L70" i="1" s="1"/>
  <c r="L68" i="1"/>
  <c r="K70" i="1"/>
  <c r="W101" i="1"/>
  <c r="V68" i="1"/>
  <c r="V48" i="1"/>
  <c r="Z118" i="1" l="1"/>
  <c r="W90" i="1"/>
  <c r="Y90" i="1"/>
  <c r="Z90" i="1" s="1"/>
  <c r="U67" i="1"/>
  <c r="L51" i="1"/>
  <c r="I51" i="1"/>
  <c r="Z120" i="1"/>
  <c r="S46" i="1"/>
  <c r="O51" i="1"/>
  <c r="U46" i="1"/>
  <c r="S49" i="1"/>
  <c r="U48" i="1"/>
  <c r="W48" i="1" s="1"/>
  <c r="K51" i="1"/>
  <c r="X118" i="1"/>
  <c r="X83" i="1"/>
  <c r="Z83" i="1" s="1"/>
  <c r="Q67" i="1"/>
  <c r="S67" i="1" s="1"/>
  <c r="Q47" i="1"/>
  <c r="X129" i="1"/>
  <c r="Z129" i="1" s="1"/>
  <c r="X85" i="1"/>
  <c r="Z85" i="1" s="1"/>
  <c r="O68" i="1"/>
  <c r="X120" i="1"/>
  <c r="Y105" i="1"/>
  <c r="Z105" i="1" s="1"/>
  <c r="S68" i="1" l="1"/>
  <c r="U68" i="1"/>
  <c r="W68" i="1" s="1"/>
  <c r="O70" i="1"/>
  <c r="S70" i="1" s="1"/>
  <c r="U51" i="1"/>
  <c r="W46" i="1"/>
  <c r="U70" i="1"/>
  <c r="W67" i="1"/>
  <c r="W70" i="1" s="1"/>
  <c r="Q51" i="1"/>
  <c r="V47" i="1"/>
  <c r="S47" i="1"/>
  <c r="V67" i="1"/>
  <c r="V70" i="1" s="1"/>
  <c r="Q70" i="1"/>
  <c r="S51" i="1"/>
  <c r="AC51" i="1" s="1"/>
  <c r="W47" i="1" l="1"/>
  <c r="W51" i="1" s="1"/>
  <c r="V51" i="1"/>
</calcChain>
</file>

<file path=xl/sharedStrings.xml><?xml version="1.0" encoding="utf-8"?>
<sst xmlns="http://schemas.openxmlformats.org/spreadsheetml/2006/main" count="314" uniqueCount="158">
  <si>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</si>
  <si>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</si>
  <si>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</si>
  <si>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</si>
  <si>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</si>
  <si>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</si>
  <si>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</si>
  <si>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</si>
  <si>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</si>
  <si>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</si>
  <si>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</si>
  <si>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</si>
  <si>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</si>
  <si>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</si>
  <si>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</si>
  <si>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</si>
  <si>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</si>
  <si>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(підпис)</t>
  </si>
  <si>
    <t>грн.</t>
  </si>
  <si>
    <t>од.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</si>
  <si>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</si>
  <si>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</si>
  <si>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</si>
  <si>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</si>
  <si>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</si>
  <si>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</si>
  <si>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титульний список</t>
  </si>
  <si>
    <t>Пояснення: фактичне використання коштів, зменшення обсягів виконаних робіт</t>
  </si>
  <si>
    <t>ЗВІТ</t>
  </si>
  <si>
    <t>про виконання паспорта бюджетної програми</t>
  </si>
  <si>
    <t>0610</t>
  </si>
  <si>
    <t xml:space="preserve"> Експлуатація та технічне обслуговування житлового фонду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</si>
  <si>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</si>
  <si>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</si>
  <si>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</si>
  <si>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</si>
  <si>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</si>
  <si>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</si>
  <si>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</si>
  <si>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</si>
  <si>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Забезпечення в належному стані житлового фонду, збільшення терміну його експлуатації, підвищення рівня благоустрою житлових будинків</t>
  </si>
  <si>
    <t xml:space="preserve">Забезпечення надійної та безперебійної експлуатації житлового фонду, підвищення експлуатаційних </t>
  </si>
  <si>
    <t xml:space="preserve">властивостей житлового фонду і утримання його у належному стані, забезпечення його </t>
  </si>
  <si>
    <t>надійності та безпечної експлуатації, покращення умов проживання мешканців міста</t>
  </si>
  <si>
    <t>Проведення поточного ремонту житлового фонду на умовах співфінансування</t>
  </si>
  <si>
    <t>гривень</t>
  </si>
  <si>
    <t>Касові видатки (надані кредити з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</si>
  <si>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</si>
  <si>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8.</t>
  </si>
  <si>
    <t xml:space="preserve">Результативні показники бюджетної програми та аналіз їх виконання </t>
  </si>
  <si>
    <t xml:space="preserve">9. </t>
  </si>
  <si>
    <t>Показники</t>
  </si>
  <si>
    <t>Одиниця виміру</t>
  </si>
  <si>
    <t xml:space="preserve">Джерело інформації 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</si>
  <si>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</si>
  <si>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</si>
  <si>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</si>
  <si>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</si>
  <si>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</si>
  <si>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</si>
  <si>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Фактичні результативні показники, досягнуті за рахунок касових видатків (наданих кредитів з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</si>
  <si>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</si>
  <si>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</si>
  <si>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відповідального виконавця)</t>
  </si>
  <si>
    <t>додаток до титульного списку</t>
  </si>
  <si>
    <t>кількість багатоквартирних житлових будинків, що потребують капітального ремонту</t>
  </si>
  <si>
    <t>середні витрати на виконання робіт з капітального ремонту в 1 багатоквартирному житловому будинку</t>
  </si>
  <si>
    <t>(ініціали/ініціал, прізвище)</t>
  </si>
  <si>
    <t xml:space="preserve">Управління житлової політики і майна Хмельницької міської ради </t>
  </si>
  <si>
    <t>26381695</t>
  </si>
  <si>
    <t>22564000000</t>
  </si>
  <si>
    <t>Пояснення: п.1 середні витрати змінилися в зв'язку з тим, що кошти освоєні не в повному обсязі.</t>
  </si>
  <si>
    <t>Заступник директора департаменту інфраструктури міста - начальник управління житлової політики і майна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</si>
  <si>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</si>
  <si>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</si>
  <si>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</si>
  <si>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</si>
  <si>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</si>
  <si>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</si>
  <si>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</si>
  <si>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від 01 листопада 2022 року № 359)</t>
  </si>
  <si>
    <t>Наталія ВІТКОВСЬКА</t>
  </si>
  <si>
    <t>(Власне ім'я, ПРІЗВИЩЕ)</t>
  </si>
  <si>
    <t>експертиза роб проекту  Козацька, 61/2, в січні</t>
  </si>
  <si>
    <t>Напрями використання бюджетних коштів*</t>
  </si>
  <si>
    <t>грн</t>
  </si>
  <si>
    <t>кількість об’єктів житлового фонду (багатоквартирних житлових будинків), в яких необхідно виконати роботи з поточного ремонту на умовах співфінансування</t>
  </si>
  <si>
    <t>перспективний план відділу з експлуатації та ремонту житлового фонду</t>
  </si>
  <si>
    <t>кількість об’єктів житлового фонду (багатоквартирних житлових будинків), в яких планується виконати роботи з поточного ремонту на умовах співфінансування</t>
  </si>
  <si>
    <t>середні витрати на виконання робіт з поточного ремонту житлового фонду на умовах співфінансування в 1 багатоквартирному житловому будинку</t>
  </si>
  <si>
    <t>питома вага кількості об’єктів житлового фонду (багатоквартирних житлових будинків), в яких планується виконати роботи з поточного ремонту на умовах співфінансування до кількості об’єктів житлового фонду (багатоквартирних житлових будинків), в яких необхідно виконати роботи з поточного ремонту на умовах співфінансування</t>
  </si>
  <si>
    <t>обсяг видатків на капітальний ремонт житлового фонду</t>
  </si>
  <si>
    <t xml:space="preserve">кількість багатоквартирних житлових будинків, що планується відремонтувати  </t>
  </si>
  <si>
    <t>питома вага кількості об`єктів житлового фонду (будинків), що заплановано відремонтувати до кількості об`єктів (будинків),  що потребують ремонту</t>
  </si>
  <si>
    <t>відс.</t>
  </si>
  <si>
    <t>місцевого бюджету на 01.01.2024 року</t>
  </si>
  <si>
    <t>Лариса ТУЗ</t>
  </si>
  <si>
    <t>Начальник відділу бухгалтерського обліку та звітності - головний бухгалтер</t>
  </si>
  <si>
    <t>Завдання 4. Проведення поточного ремонту захисних споруд цивільного захисту (найпростіших укриттів)</t>
  </si>
  <si>
    <t>Проведення поточного ремонту захисних споруд цивільного захисту (найпростіших укриттів), які знаходяться в житлових будинках ХМТГ</t>
  </si>
  <si>
    <t>Погашення кредиторської заборгованості за 2022 рік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</si>
  <si>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</si>
  <si>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Програма співфінансування робіт з ремонту багатоквартирних житлових будинків Хмельницької міської територіальної громади на 2020-2024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</si>
  <si>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</si>
  <si>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Завдання 1. Проведення поточного ремонту житлового фонду на умовах співфінансування</t>
  </si>
  <si>
    <t xml:space="preserve">обсяг видатків на поточний ремонт житлового фонду на умовах співфінансування </t>
  </si>
  <si>
    <t xml:space="preserve">Завдання 2. Капітальний ремонт житлового фонду на умовах співфінансування </t>
  </si>
  <si>
    <t>обсяг видатків, в т. ч.:</t>
  </si>
  <si>
    <t>обсяг видатків на погашення кредиторської заборгованості за 2022 рік</t>
  </si>
  <si>
    <t xml:space="preserve">обсяг видатків на капітальний ремонт житлового фонду на умовах співфінансування </t>
  </si>
  <si>
    <t>кількість багатоквартирних житлових будинків, в яких необхідно виконати роботи з капітального ремонту на умовах співфінансування</t>
  </si>
  <si>
    <t>кількість багатоквартирних житлових будинків, в яких планується виконати роботи з капітального ремонту на умовах співфінансування</t>
  </si>
  <si>
    <t>витрати на виконання робіт з капітального ремонту покрівель, заміна вікон, вхідних дверей, мереж водо-, електропостачання, водовідведення  на умовах співфінансування в 1 багатоквартирному житловому будинку</t>
  </si>
  <si>
    <t>рівень погашення кредиторської заборгованості за 2022 рік</t>
  </si>
  <si>
    <t>питома вага кількості об’єктів житлового фонду (житлових будинків), в яких планується виконати роботи з капітального ремонту на умовах співфінансування до кількості об’єктів житлового фонду (житлових будинків), в яких необхідно виконати роботи з капітального ремонту на умовах співфінансування</t>
  </si>
  <si>
    <t>Завдання 3. Проведення поточного ремонту житлового фонду</t>
  </si>
  <si>
    <t>обсяг видатків на встановлення пандусів в житлових будинках</t>
  </si>
  <si>
    <t>обсяг видатків на поточний ремонт житлового фонду</t>
  </si>
  <si>
    <t>кількість об`єктів (пандусів в житлових будинках), що необхідно встановити</t>
  </si>
  <si>
    <t xml:space="preserve">кількість об’єктів житлового фонду (багатоквартирних житлових будинків), в яких необхідно виконати роботи з поточного ремонту </t>
  </si>
  <si>
    <t>перелік адрес інвалідів-візочників</t>
  </si>
  <si>
    <t>кількість об`єктів (пандусів в житлових будинках), що планується встановити</t>
  </si>
  <si>
    <t xml:space="preserve">кількість об’єктів житлового фонду (багатоквартирних житлових будинків), в яких планується виконати роботи з поточного ремонту </t>
  </si>
  <si>
    <t>середня вартість встановлення одного пандусу</t>
  </si>
  <si>
    <t>витрати на виконання робіт з поточного ремонту житлового фонду в 1 багатоквартирному житловому будинку</t>
  </si>
  <si>
    <t xml:space="preserve">питомага вага кількості пандусів, які заплановано встановити до кількості пандусів, що необхідно встановити </t>
  </si>
  <si>
    <t>обсяг видатків на поточний ремонт захисних споруд цивільного захисту (найпростіших укриттів), які знаходяться в житлових будинках ХМТГ</t>
  </si>
  <si>
    <t xml:space="preserve">кількість захисних споруд цивільного захисту (найпростіших укриттів), які знаходяться в житлових будинках ХМТГ, в яких необхідно виконати роботи з поточного ремонту </t>
  </si>
  <si>
    <t xml:space="preserve">кількість захисних споруд цивільного захисту (найпростіших укриттів), які знаходяться в житлових будинках ХМТГ, в яких планується виконати роботи з поточного ремонту </t>
  </si>
  <si>
    <t xml:space="preserve">додаток до листа </t>
  </si>
  <si>
    <t>середні витрати на виконання робіт з поточного ремонту 1 захисної споруди цивільного захисту (найпростіше укриття), яка знаходиться в житловому  будинку ХМТГ</t>
  </si>
  <si>
    <t>питома вага кількості захисних споруд цивільного захисту (найпростіших укриттів), що заплановано відремонтувати до кількості захисних споруд цивільного захисту (найпростіших укриттів), що потребують ремонту</t>
  </si>
  <si>
    <t>Завдання 1.  Проведення поточного ремонту житлового фонду на умовах співфінансування</t>
  </si>
  <si>
    <t>Завдання 2. Капітальний ремонт житлового фонду</t>
  </si>
  <si>
    <t xml:space="preserve">Завдання 3. Проведення поточного ремонту житлового фонду </t>
  </si>
  <si>
    <t>економія</t>
  </si>
  <si>
    <t>Пояснення: п.1 недоосвоєння коштів у зв'язку з збільшенням обсягів робіт.</t>
  </si>
  <si>
    <t xml:space="preserve">Пояснення: п.1 в зв'язку з збільшенням обсягів робіт виконана менша кількість поточного ремонту захисних споруд цивільного захисту .   </t>
  </si>
  <si>
    <t>Пояснення: п.1 середня вартість зросла в зв'язку з збільшенням обсягів робіт</t>
  </si>
  <si>
    <t xml:space="preserve">Пояснення: п.1 в зв'язку з зменшенням кількості відремонтованих споруд. </t>
  </si>
  <si>
    <t xml:space="preserve">Пояснення: розбіжності відсутні. </t>
  </si>
  <si>
    <t>Пояснення: п.1 економія коштів, п. 2 - недоосвоєння коштів.</t>
  </si>
  <si>
    <t>Пояснення: п.1 в зв'язку з завантаженістю заводів, які виготовляють вікна, підрядники не мають можливості повністю виконати роботи в поточному році, відповідно кошти освоєні не в повному обсязі, по інших об`єктах виникла економія коштів.</t>
  </si>
  <si>
    <t>Пояснення: п.1 питома вага змінилася в зв'язку з тим, що на 2 об'єктах роботи не виконувалися.</t>
  </si>
  <si>
    <t>Пояснення: п.1 в зв'язку з завантаженістю заводів, які виготовляють вікна, підрядники не мають можливості повністю виконати роботия на 2 об'єктах.</t>
  </si>
  <si>
    <t>Пояснення: п. 2 капітальний ремонт покрівлі гуртожитку на вул. Шухевича, 69 не здійснювався.</t>
  </si>
  <si>
    <t>Пояснення: п. 1 зміни пов'язані з економією коштів та недоосвоєнням коштів по 1 об’єкту,   п. 2 зміни пов'язані з економією коштів та невиконанням робіт по по 1 об’єкту.</t>
  </si>
  <si>
    <t>Пояснення: п. 3 в зв'язку з невиконанням запланованого обсягу робіт.</t>
  </si>
  <si>
    <t>Пояснення: п.2 - по 1 об’єкту (укріплення ж/б на просп. Миру, 86) економія коштів,  по 1 об’єкту (к/р, укріплення ж/б № 61/2 на вул. Козацькій) - недоосвоєння коштів в зв'язку з розірванням договору на стадії фактичного виконання робіт; п. 4 - неосвоєння коштів по об’єкту (к/р покрівлі гуртожитку на вул. Шухевича, 69) - співвласники зібрали свою частину коштів та через несприятливі погодні умови підрядник відмовився виконувати роботи.</t>
  </si>
  <si>
    <t>Пояснення: п. 2 - економія коштів, п. 3 виконано п/р, заміну віконних та дверних блоків в гуртожитку на вул. Інститутській, 12/1  та з метою переоблаштування гуртожитку для внутрішньо переміщених осіб (відповідно до інвестиційного проєкту «Облаштування житла для внутрішньо переміщених осіб в м. Хмельницькому», що фінансується НЕФКО) організація взяла на себе зобовязання виконати п/р віконних та дверних відкосів, тому виникла економія коштів.</t>
  </si>
  <si>
    <t>Аналіз стану виконання результативних показників: 1) недовиконання показників по завданню 1 пов'язане з тим, що в зв'язку з завантаженістю заводів, які виготовляють вікна, підрядники не мали можливості повністю виконати роботи з поточного ремонту житлового фонду. Відповідно виникло недоосвоєння коштів, що вплинуло на недовиконання показників; 2) недовиконання показників затрат по завданню 2 пов'язане з тим, що в не виконані роботи з к/р на умовах співфінансування на 1 об’єкті, що також вплинуло на зміни в інших результативниї показниках; 3) виникла економія коштів, показники виконані; 4)  недоосвоєння коштів у зв'язку з виконанням меншого обсягу робіт ніж планувалося, що вплинуло на недовиконання інших показників.</t>
  </si>
  <si>
    <t xml:space="preserve">Пояснення: через завантаженість заводів, які виготовляють вікна, підрядники не мали можливості повністю виконати роботи з поточного ремонту житлового фонду, що вплинуло на недоосвоєння коштів. </t>
  </si>
  <si>
    <t>Пояснення: не повне освоєння коштів пов'язане з тим, що в не виконані роботи з к/р на умовах співфінансування на 1 об’єкті.</t>
  </si>
  <si>
    <t>Пояснення: виникла економія коштів.</t>
  </si>
  <si>
    <t>Виконання бюджетної програми становить 72 % до затверджених призначень в 2023 р.</t>
  </si>
  <si>
    <t>Поснення: недоосвоєння коштів у зв'язку з виконанням меншого обсягу робіт ніж планувалося.</t>
  </si>
  <si>
    <t xml:space="preserve">Капітальний ремонт житлового фонду на умовах співфінансування </t>
  </si>
  <si>
    <t>Проведення поточного ремонту житлового фонду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</si>
</sst>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77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1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4" fontId="10" fillId="0" borderId="2" xfId="0" applyNumberFormat="1" applyFont="1" applyBorder="1" applyAlignment="1">
      <alignment wrapText="1"/>
    </xf>
    <xf numFmtId="0" fontId="9" fillId="0" borderId="1" xfId="0" applyFont="1" applyBorder="1"/>
    <xf numFmtId="0" fontId="11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Border="1" applyAlignment="1"/>
    <xf numFmtId="0" fontId="9" fillId="0" borderId="0" xfId="0" applyFont="1"/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4" fillId="0" borderId="0" xfId="0" applyFont="1"/>
    <xf numFmtId="0" fontId="2" fillId="0" borderId="0" xfId="2" applyFont="1" applyBorder="1" applyAlignment="1">
      <alignment vertical="center" wrapText="1"/>
    </xf>
    <xf numFmtId="0" fontId="2" fillId="0" borderId="0" xfId="3" applyFont="1" applyBorder="1"/>
    <xf numFmtId="0" fontId="9" fillId="0" borderId="0" xfId="0" applyFont="1" applyBorder="1"/>
    <xf numFmtId="0" fontId="2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1" applyFont="1" applyAlignment="1"/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0" borderId="1" xfId="3" applyFont="1" applyBorder="1"/>
    <xf numFmtId="0" fontId="9" fillId="0" borderId="1" xfId="0" applyFont="1" applyBorder="1" applyAlignment="1"/>
    <xf numFmtId="0" fontId="8" fillId="0" borderId="5" xfId="3" applyFont="1" applyBorder="1" applyAlignment="1">
      <alignment vertical="top"/>
    </xf>
    <xf numFmtId="49" fontId="2" fillId="0" borderId="0" xfId="0" applyNumberFormat="1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9" fillId="0" borderId="0" xfId="0" applyFont="1" applyBorder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10" fillId="0" borderId="0" xfId="0" applyFont="1" applyAlignment="1">
      <alignment vertical="center"/>
    </xf>
    <xf numFmtId="164" fontId="10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/>
    <xf numFmtId="4" fontId="14" fillId="0" borderId="2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0" fontId="2" fillId="0" borderId="3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4" fontId="14" fillId="0" borderId="0" xfId="0" applyNumberFormat="1" applyFont="1"/>
    <xf numFmtId="2" fontId="2" fillId="0" borderId="4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0" borderId="3" xfId="0" applyFont="1" applyBorder="1"/>
    <xf numFmtId="4" fontId="2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/>
    <xf numFmtId="2" fontId="2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0" fillId="0" borderId="5" xfId="0" applyFont="1" applyBorder="1" applyAlignment="1">
      <alignment horizontal="center" vertical="top"/>
    </xf>
    <xf numFmtId="1" fontId="14" fillId="0" borderId="2" xfId="0" applyNumberFormat="1" applyFont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4" fontId="14" fillId="3" borderId="2" xfId="0" applyNumberFormat="1" applyFont="1" applyFill="1" applyBorder="1"/>
    <xf numFmtId="4" fontId="14" fillId="3" borderId="2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/>
    <xf numFmtId="4" fontId="14" fillId="3" borderId="3" xfId="0" applyNumberFormat="1" applyFont="1" applyFill="1" applyBorder="1"/>
    <xf numFmtId="4" fontId="14" fillId="3" borderId="3" xfId="0" applyNumberFormat="1" applyFont="1" applyFill="1" applyBorder="1" applyAlignment="1">
      <alignment horizontal="center" vertical="center"/>
    </xf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8" fillId="4" borderId="0" xfId="0" applyFont="1" applyFill="1"/>
    <xf numFmtId="164" fontId="18" fillId="0" borderId="0" xfId="0" applyNumberFormat="1" applyFont="1"/>
    <xf numFmtId="1" fontId="18" fillId="0" borderId="0" xfId="0" applyNumberFormat="1" applyFont="1"/>
    <xf numFmtId="2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1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vertical="center" wrapText="1"/>
    </xf>
    <xf numFmtId="2" fontId="12" fillId="0" borderId="4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4" fontId="14" fillId="0" borderId="8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5" xfId="3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9" fontId="2" fillId="0" borderId="1" xfId="3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" fontId="14" fillId="3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2" fillId="0" borderId="2" xfId="2" applyFont="1" applyBorder="1" applyAlignment="1">
      <alignment vertical="center" wrapText="1"/>
    </xf>
    <xf numFmtId="4" fontId="9" fillId="0" borderId="8" xfId="0" applyNumberFormat="1" applyFont="1" applyFill="1" applyBorder="1" applyAlignment="1">
      <alignment wrapText="1"/>
    </xf>
    <xf numFmtId="4" fontId="10" fillId="0" borderId="3" xfId="0" applyNumberFormat="1" applyFont="1" applyFill="1" applyBorder="1" applyAlignment="1">
      <alignment wrapText="1"/>
    </xf>
    <xf numFmtId="4" fontId="10" fillId="0" borderId="4" xfId="0" applyNumberFormat="1" applyFont="1" applyFill="1" applyBorder="1" applyAlignment="1">
      <alignment wrapText="1"/>
    </xf>
    <xf numFmtId="4" fontId="2" fillId="3" borderId="2" xfId="2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" fontId="9" fillId="0" borderId="8" xfId="0" applyNumberFormat="1" applyFont="1" applyBorder="1" applyAlignment="1">
      <alignment wrapText="1"/>
    </xf>
    <xf numFmtId="4" fontId="10" fillId="0" borderId="3" xfId="0" applyNumberFormat="1" applyFont="1" applyBorder="1" applyAlignment="1">
      <alignment wrapText="1"/>
    </xf>
    <xf numFmtId="4" fontId="10" fillId="0" borderId="4" xfId="0" applyNumberFormat="1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2" fillId="0" borderId="0" xfId="2" applyNumberFormat="1" applyFont="1" applyAlignment="1">
      <alignment wrapText="1"/>
    </xf>
    <xf numFmtId="0" fontId="6" fillId="0" borderId="1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9"/>
  <sheetViews>
    <sheetView tabSelected="1" view="pageBreakPreview" zoomScaleNormal="100" zoomScaleSheetLayoutView="100" workbookViewId="0">
      <selection activeCell="Q21" sqref="Q21:V21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0.140625" style="4" customWidth="1"/>
    <col min="4" max="4" width="9.140625" style="4"/>
    <col min="5" max="5" width="7.140625" style="4" customWidth="1"/>
    <col min="6" max="8" width="7.140625" style="4" hidden="1" customWidth="1"/>
    <col min="9" max="9" width="13.140625" style="4" customWidth="1"/>
    <col min="10" max="10" width="12.7109375" style="4" hidden="1" customWidth="1"/>
    <col min="11" max="11" width="13.85546875" style="4" customWidth="1"/>
    <col min="12" max="12" width="15.28515625" style="4" customWidth="1"/>
    <col min="13" max="14" width="12.7109375" style="4" hidden="1" customWidth="1"/>
    <col min="15" max="15" width="5.85546875" style="4" customWidth="1"/>
    <col min="16" max="16" width="9.140625" style="4"/>
    <col min="17" max="17" width="8" style="4" customWidth="1"/>
    <col min="18" max="18" width="6.28515625" style="4" customWidth="1"/>
    <col min="19" max="19" width="9.140625" style="4"/>
    <col min="20" max="20" width="5.140625" style="4" customWidth="1"/>
    <col min="21" max="21" width="15" style="4" customWidth="1"/>
    <col min="22" max="23" width="13.5703125" style="4" customWidth="1"/>
    <col min="24" max="24" width="13.7109375" style="4" customWidth="1"/>
    <col min="25" max="25" width="15.5703125" style="4" customWidth="1"/>
    <col min="26" max="26" width="14.42578125" style="4" customWidth="1"/>
    <col min="27" max="27" width="11.42578125" style="4" customWidth="1"/>
    <col min="28" max="16384" width="9.140625" style="4"/>
  </cols>
  <sheetData>
    <row r="1" spans="1:29" x14ac:dyDescent="0.25">
      <c r="S1" s="1" t="s">
        <v>6</v>
      </c>
    </row>
    <row r="2" spans="1:29" x14ac:dyDescent="0.25">
      <c r="S2" s="1" t="s">
        <v>3</v>
      </c>
    </row>
    <row r="3" spans="1:29" x14ac:dyDescent="0.25">
      <c r="S3" s="1" t="s">
        <v>4</v>
      </c>
    </row>
    <row r="4" spans="1:29" x14ac:dyDescent="0.25">
      <c r="S4" s="2" t="s">
        <v>5</v>
      </c>
    </row>
    <row r="5" spans="1:29" x14ac:dyDescent="0.25">
      <c r="S5" s="2" t="s">
        <v>80</v>
      </c>
    </row>
    <row r="8" spans="1:29" x14ac:dyDescent="0.25">
      <c r="L8" s="25"/>
      <c r="M8" s="25"/>
      <c r="N8" s="25"/>
      <c r="O8" s="26" t="s">
        <v>28</v>
      </c>
      <c r="Q8" s="25"/>
      <c r="R8" s="25"/>
    </row>
    <row r="9" spans="1:29" ht="15" customHeight="1" x14ac:dyDescent="0.25">
      <c r="K9" s="245" t="s">
        <v>29</v>
      </c>
      <c r="L9" s="245"/>
      <c r="M9" s="245"/>
      <c r="N9" s="245"/>
      <c r="O9" s="245"/>
      <c r="P9" s="245"/>
      <c r="Q9" s="245"/>
      <c r="R9" s="245"/>
      <c r="S9" s="245"/>
    </row>
    <row r="10" spans="1:29" ht="15.75" x14ac:dyDescent="0.25">
      <c r="I10" s="24"/>
      <c r="J10" s="24"/>
      <c r="K10" s="24"/>
      <c r="L10" s="24" t="s">
        <v>95</v>
      </c>
      <c r="M10" s="24"/>
      <c r="N10" s="24"/>
      <c r="O10" s="24"/>
      <c r="P10" s="24"/>
      <c r="Q10" s="24"/>
      <c r="R10" s="24"/>
    </row>
    <row r="11" spans="1:29" ht="15.75" x14ac:dyDescent="0.25">
      <c r="I11" s="24"/>
      <c r="J11" s="24"/>
      <c r="K11" s="24"/>
      <c r="L11" s="24"/>
      <c r="M11" s="24"/>
      <c r="N11" s="24"/>
      <c r="O11" s="24"/>
      <c r="P11" s="24"/>
      <c r="Q11" s="24"/>
    </row>
    <row r="14" spans="1:29" ht="19.5" customHeight="1" x14ac:dyDescent="0.25">
      <c r="A14" s="44" t="s">
        <v>0</v>
      </c>
      <c r="B14" s="184">
        <v>1200000</v>
      </c>
      <c r="C14" s="184"/>
      <c r="I14" s="184" t="s">
        <v>68</v>
      </c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X14" s="189" t="s">
        <v>69</v>
      </c>
      <c r="Y14" s="189"/>
      <c r="Z14" s="51"/>
      <c r="AC14" s="9"/>
    </row>
    <row r="15" spans="1:29" ht="53.25" customHeight="1" x14ac:dyDescent="0.25">
      <c r="A15" s="44"/>
      <c r="B15" s="188" t="s">
        <v>55</v>
      </c>
      <c r="C15" s="188"/>
      <c r="I15" s="276" t="s">
        <v>61</v>
      </c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104"/>
      <c r="X15" s="193" t="s">
        <v>56</v>
      </c>
      <c r="Y15" s="193"/>
      <c r="Z15" s="52"/>
      <c r="AC15" s="54"/>
    </row>
    <row r="16" spans="1:29" x14ac:dyDescent="0.25">
      <c r="A16" s="44"/>
      <c r="B16" s="6"/>
    </row>
    <row r="17" spans="1:28" ht="18" customHeight="1" x14ac:dyDescent="0.25">
      <c r="A17" s="44" t="s">
        <v>1</v>
      </c>
      <c r="B17" s="185">
        <v>1210000</v>
      </c>
      <c r="C17" s="185"/>
      <c r="I17" s="184" t="s">
        <v>68</v>
      </c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X17" s="189" t="s">
        <v>69</v>
      </c>
      <c r="Y17" s="189"/>
    </row>
    <row r="18" spans="1:28" ht="54" customHeight="1" x14ac:dyDescent="0.25">
      <c r="A18" s="44"/>
      <c r="B18" s="188" t="s">
        <v>55</v>
      </c>
      <c r="C18" s="188"/>
      <c r="I18" s="190" t="s">
        <v>63</v>
      </c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X18" s="193" t="s">
        <v>56</v>
      </c>
      <c r="Y18" s="193"/>
    </row>
    <row r="19" spans="1:28" x14ac:dyDescent="0.25">
      <c r="A19" s="44"/>
      <c r="B19" s="6"/>
    </row>
    <row r="20" spans="1:28" ht="17.25" customHeight="1" x14ac:dyDescent="0.25">
      <c r="A20" s="44" t="s">
        <v>2</v>
      </c>
      <c r="B20" s="185">
        <v>1216011</v>
      </c>
      <c r="C20" s="185"/>
      <c r="E20" s="186">
        <v>6011</v>
      </c>
      <c r="F20" s="186"/>
      <c r="G20" s="186"/>
      <c r="H20" s="186"/>
      <c r="I20" s="186"/>
      <c r="J20" s="49"/>
      <c r="L20" s="192" t="s">
        <v>30</v>
      </c>
      <c r="M20" s="192"/>
      <c r="N20" s="192"/>
      <c r="O20" s="192"/>
      <c r="Q20" s="49" t="s">
        <v>31</v>
      </c>
      <c r="R20" s="49"/>
      <c r="S20" s="49"/>
      <c r="T20" s="49"/>
      <c r="U20" s="5"/>
      <c r="V20" s="5"/>
      <c r="X20" s="194" t="s">
        <v>70</v>
      </c>
      <c r="Y20" s="186"/>
      <c r="Z20" s="53"/>
    </row>
    <row r="21" spans="1:28" ht="66" customHeight="1" x14ac:dyDescent="0.25">
      <c r="A21" s="44"/>
      <c r="B21" s="188" t="s">
        <v>55</v>
      </c>
      <c r="C21" s="188"/>
      <c r="E21" s="195" t="s">
        <v>58</v>
      </c>
      <c r="F21" s="195"/>
      <c r="G21" s="195"/>
      <c r="H21" s="195"/>
      <c r="I21" s="195"/>
      <c r="J21" s="50"/>
      <c r="L21" s="195" t="s">
        <v>59</v>
      </c>
      <c r="M21" s="195"/>
      <c r="N21" s="195"/>
      <c r="O21" s="195"/>
      <c r="Q21" s="188" t="s">
        <v>62</v>
      </c>
      <c r="R21" s="188"/>
      <c r="S21" s="188"/>
      <c r="T21" s="188"/>
      <c r="U21" s="188"/>
      <c r="V21" s="188"/>
      <c r="X21" s="193" t="s">
        <v>57</v>
      </c>
      <c r="Y21" s="193"/>
      <c r="Z21" s="52"/>
    </row>
    <row r="22" spans="1:28" x14ac:dyDescent="0.25">
      <c r="A22" s="44"/>
    </row>
    <row r="23" spans="1:28" ht="15.75" x14ac:dyDescent="0.25">
      <c r="A23" s="47" t="s">
        <v>32</v>
      </c>
      <c r="B23" s="246" t="s">
        <v>33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30"/>
      <c r="S23" s="30"/>
      <c r="T23" s="30"/>
      <c r="U23" s="30"/>
    </row>
    <row r="24" spans="1:28" ht="15.75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8" ht="18" customHeight="1" x14ac:dyDescent="0.25">
      <c r="A25" s="28"/>
      <c r="B25" s="31" t="s">
        <v>14</v>
      </c>
      <c r="C25" s="229" t="s">
        <v>34</v>
      </c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1"/>
    </row>
    <row r="26" spans="1:28" ht="18" customHeight="1" x14ac:dyDescent="0.25">
      <c r="A26" s="28"/>
      <c r="B26" s="31">
        <v>1</v>
      </c>
      <c r="C26" s="211" t="s">
        <v>40</v>
      </c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38"/>
    </row>
    <row r="27" spans="1:28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8" ht="15.75" x14ac:dyDescent="0.25">
      <c r="A28" s="32" t="s">
        <v>35</v>
      </c>
      <c r="B28" s="33" t="s">
        <v>36</v>
      </c>
      <c r="C28" s="33"/>
      <c r="D28" s="33"/>
      <c r="E28" s="39" t="s">
        <v>41</v>
      </c>
      <c r="F28" s="39"/>
      <c r="G28" s="39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8" ht="15.75" x14ac:dyDescent="0.25">
      <c r="A29" s="32"/>
      <c r="B29" s="33"/>
      <c r="C29" s="33"/>
      <c r="D29" s="33"/>
      <c r="E29" s="13" t="s">
        <v>42</v>
      </c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AB29" s="39"/>
    </row>
    <row r="30" spans="1:28" ht="15.75" x14ac:dyDescent="0.25">
      <c r="A30" s="32"/>
      <c r="B30" s="33"/>
      <c r="C30" s="33"/>
      <c r="D30" s="33"/>
      <c r="E30" s="41" t="s">
        <v>43</v>
      </c>
      <c r="F30" s="48"/>
      <c r="G30" s="48"/>
      <c r="H30" s="48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AB30" s="39"/>
    </row>
    <row r="31" spans="1:28" ht="10.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8" ht="15.75" x14ac:dyDescent="0.25">
      <c r="A32" s="32" t="s">
        <v>12</v>
      </c>
      <c r="B32" s="3" t="s">
        <v>37</v>
      </c>
      <c r="C32" s="3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5"/>
      <c r="T32" s="35"/>
      <c r="U32" s="35"/>
    </row>
    <row r="33" spans="1:25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9"/>
    </row>
    <row r="34" spans="1:25" ht="18" customHeight="1" x14ac:dyDescent="0.25">
      <c r="A34" s="36"/>
      <c r="B34" s="31" t="s">
        <v>14</v>
      </c>
      <c r="C34" s="248" t="s">
        <v>38</v>
      </c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</row>
    <row r="35" spans="1:25" s="59" customFormat="1" ht="18.95" customHeight="1" x14ac:dyDescent="0.25">
      <c r="A35" s="36"/>
      <c r="B35" s="31">
        <v>1</v>
      </c>
      <c r="C35" s="241" t="s">
        <v>104</v>
      </c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</row>
    <row r="36" spans="1:25" s="59" customFormat="1" ht="18.95" customHeight="1" x14ac:dyDescent="0.25">
      <c r="A36" s="36"/>
      <c r="B36" s="31">
        <v>2</v>
      </c>
      <c r="C36" s="238" t="s">
        <v>106</v>
      </c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40"/>
    </row>
    <row r="37" spans="1:25" s="59" customFormat="1" ht="18.95" customHeight="1" x14ac:dyDescent="0.25">
      <c r="A37" s="36"/>
      <c r="B37" s="31">
        <v>3</v>
      </c>
      <c r="C37" s="241" t="s">
        <v>115</v>
      </c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</row>
    <row r="38" spans="1:25" s="59" customFormat="1" ht="18.95" customHeight="1" x14ac:dyDescent="0.25">
      <c r="A38" s="36"/>
      <c r="B38" s="31">
        <v>4</v>
      </c>
      <c r="C38" s="241" t="s">
        <v>98</v>
      </c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</row>
    <row r="39" spans="1:25" ht="13.5" customHeight="1" x14ac:dyDescent="0.25">
      <c r="A39" s="28"/>
      <c r="B39" s="28"/>
      <c r="C39" s="3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7"/>
    </row>
    <row r="40" spans="1:25" ht="19.5" customHeight="1" x14ac:dyDescent="0.25">
      <c r="A40" s="55" t="s">
        <v>15</v>
      </c>
      <c r="B40" s="37" t="s">
        <v>39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7"/>
      <c r="Y40" s="7"/>
    </row>
    <row r="41" spans="1:25" s="28" customFormat="1" ht="15.75" x14ac:dyDescent="0.25">
      <c r="A41" s="62" t="s">
        <v>73</v>
      </c>
      <c r="B41" s="37"/>
      <c r="U41" s="63"/>
      <c r="V41" s="63"/>
    </row>
    <row r="42" spans="1:25" ht="15.75" x14ac:dyDescent="0.25">
      <c r="B42" s="3"/>
      <c r="W42" s="28" t="s">
        <v>45</v>
      </c>
    </row>
    <row r="43" spans="1:25" ht="31.5" customHeight="1" x14ac:dyDescent="0.25">
      <c r="A43" s="203" t="s">
        <v>14</v>
      </c>
      <c r="B43" s="232" t="s">
        <v>84</v>
      </c>
      <c r="C43" s="233"/>
      <c r="D43" s="233"/>
      <c r="E43" s="234"/>
      <c r="F43" s="72"/>
      <c r="G43" s="72"/>
      <c r="H43" s="72"/>
      <c r="I43" s="205" t="s">
        <v>10</v>
      </c>
      <c r="J43" s="205"/>
      <c r="K43" s="205"/>
      <c r="L43" s="205"/>
      <c r="M43" s="73"/>
      <c r="N43" s="73"/>
      <c r="O43" s="181" t="s">
        <v>46</v>
      </c>
      <c r="P43" s="182"/>
      <c r="Q43" s="182"/>
      <c r="R43" s="182"/>
      <c r="S43" s="182"/>
      <c r="T43" s="183"/>
      <c r="U43" s="181" t="s">
        <v>11</v>
      </c>
      <c r="V43" s="182"/>
      <c r="W43" s="183"/>
      <c r="X43" s="9"/>
    </row>
    <row r="44" spans="1:25" ht="31.5" x14ac:dyDescent="0.25">
      <c r="A44" s="204"/>
      <c r="B44" s="235"/>
      <c r="C44" s="236"/>
      <c r="D44" s="236"/>
      <c r="E44" s="237"/>
      <c r="F44" s="74"/>
      <c r="G44" s="74"/>
      <c r="H44" s="74"/>
      <c r="I44" s="73" t="s">
        <v>7</v>
      </c>
      <c r="J44" s="73"/>
      <c r="K44" s="73" t="s">
        <v>8</v>
      </c>
      <c r="L44" s="73" t="s">
        <v>9</v>
      </c>
      <c r="M44" s="73"/>
      <c r="N44" s="73"/>
      <c r="O44" s="205" t="s">
        <v>7</v>
      </c>
      <c r="P44" s="205"/>
      <c r="Q44" s="181" t="s">
        <v>8</v>
      </c>
      <c r="R44" s="183"/>
      <c r="S44" s="205" t="s">
        <v>9</v>
      </c>
      <c r="T44" s="205"/>
      <c r="U44" s="73" t="s">
        <v>7</v>
      </c>
      <c r="V44" s="73" t="s">
        <v>8</v>
      </c>
      <c r="W44" s="73" t="s">
        <v>9</v>
      </c>
      <c r="X44" s="9"/>
    </row>
    <row r="45" spans="1:25" ht="15.75" x14ac:dyDescent="0.25">
      <c r="A45" s="75">
        <v>1</v>
      </c>
      <c r="B45" s="205">
        <v>2</v>
      </c>
      <c r="C45" s="205"/>
      <c r="D45" s="205"/>
      <c r="E45" s="205"/>
      <c r="F45" s="73"/>
      <c r="G45" s="73"/>
      <c r="H45" s="73"/>
      <c r="I45" s="73">
        <v>3</v>
      </c>
      <c r="J45" s="73"/>
      <c r="K45" s="73">
        <v>4</v>
      </c>
      <c r="L45" s="73">
        <v>5</v>
      </c>
      <c r="M45" s="73"/>
      <c r="N45" s="73"/>
      <c r="O45" s="205">
        <v>6</v>
      </c>
      <c r="P45" s="205"/>
      <c r="Q45" s="181">
        <v>7</v>
      </c>
      <c r="R45" s="183"/>
      <c r="S45" s="181">
        <v>8</v>
      </c>
      <c r="T45" s="183"/>
      <c r="U45" s="73">
        <v>9</v>
      </c>
      <c r="V45" s="73">
        <v>10</v>
      </c>
      <c r="W45" s="73">
        <v>11</v>
      </c>
      <c r="X45" s="11"/>
    </row>
    <row r="46" spans="1:25" ht="51.75" customHeight="1" x14ac:dyDescent="0.25">
      <c r="A46" s="75">
        <v>1</v>
      </c>
      <c r="B46" s="211" t="s">
        <v>44</v>
      </c>
      <c r="C46" s="211"/>
      <c r="D46" s="211"/>
      <c r="E46" s="211"/>
      <c r="F46" s="19"/>
      <c r="G46" s="19"/>
      <c r="H46" s="19"/>
      <c r="I46" s="71">
        <f>O80</f>
        <v>6704600</v>
      </c>
      <c r="J46" s="71"/>
      <c r="K46" s="71"/>
      <c r="L46" s="71">
        <f>I46+K46</f>
        <v>6704600</v>
      </c>
      <c r="M46" s="71"/>
      <c r="N46" s="71"/>
      <c r="O46" s="180">
        <f>U80</f>
        <v>5776689.5500000007</v>
      </c>
      <c r="P46" s="180"/>
      <c r="Q46" s="180"/>
      <c r="R46" s="180"/>
      <c r="S46" s="180">
        <f>O46+Q46</f>
        <v>5776689.5500000007</v>
      </c>
      <c r="T46" s="180"/>
      <c r="U46" s="71">
        <f>O46-I46</f>
        <v>-927910.44999999925</v>
      </c>
      <c r="V46" s="71"/>
      <c r="W46" s="71">
        <f>U46+V46</f>
        <v>-927910.44999999925</v>
      </c>
      <c r="X46" s="9"/>
    </row>
    <row r="47" spans="1:25" ht="34.5" customHeight="1" x14ac:dyDescent="0.25">
      <c r="A47" s="75">
        <v>2</v>
      </c>
      <c r="B47" s="211" t="s">
        <v>156</v>
      </c>
      <c r="C47" s="211"/>
      <c r="D47" s="211"/>
      <c r="E47" s="211"/>
      <c r="F47" s="19"/>
      <c r="G47" s="19"/>
      <c r="H47" s="19"/>
      <c r="I47" s="71"/>
      <c r="J47" s="71"/>
      <c r="K47" s="71">
        <f>Q91+Q93</f>
        <v>5891331</v>
      </c>
      <c r="L47" s="71">
        <f>I47+K47</f>
        <v>5891331</v>
      </c>
      <c r="M47" s="71"/>
      <c r="N47" s="71"/>
      <c r="O47" s="180"/>
      <c r="P47" s="180"/>
      <c r="Q47" s="180">
        <f>V91+V93</f>
        <v>4123682.2299999995</v>
      </c>
      <c r="R47" s="180"/>
      <c r="S47" s="180">
        <f>O47+Q47</f>
        <v>4123682.2299999995</v>
      </c>
      <c r="T47" s="180"/>
      <c r="U47" s="71">
        <f>O47-I47</f>
        <v>0</v>
      </c>
      <c r="V47" s="71">
        <f>Q47-L47</f>
        <v>-1767648.7700000005</v>
      </c>
      <c r="W47" s="71">
        <f>U47+V47</f>
        <v>-1767648.7700000005</v>
      </c>
      <c r="X47" s="9"/>
    </row>
    <row r="48" spans="1:25" ht="33.75" customHeight="1" x14ac:dyDescent="0.25">
      <c r="A48" s="75">
        <v>3</v>
      </c>
      <c r="B48" s="211" t="s">
        <v>157</v>
      </c>
      <c r="C48" s="211"/>
      <c r="D48" s="211"/>
      <c r="E48" s="211"/>
      <c r="F48" s="19"/>
      <c r="G48" s="19"/>
      <c r="H48" s="19"/>
      <c r="I48" s="71">
        <f>O108</f>
        <v>734000</v>
      </c>
      <c r="J48" s="71"/>
      <c r="K48" s="71"/>
      <c r="L48" s="71">
        <f>I48+K48</f>
        <v>734000</v>
      </c>
      <c r="M48" s="71"/>
      <c r="N48" s="71"/>
      <c r="O48" s="180">
        <f>U108</f>
        <v>633020.47</v>
      </c>
      <c r="P48" s="180"/>
      <c r="Q48" s="180"/>
      <c r="R48" s="180"/>
      <c r="S48" s="180">
        <f>O48+Q48</f>
        <v>633020.47</v>
      </c>
      <c r="T48" s="180"/>
      <c r="U48" s="71">
        <f>O48-I48</f>
        <v>-100979.53000000003</v>
      </c>
      <c r="V48" s="71">
        <f>Q48-K48</f>
        <v>0</v>
      </c>
      <c r="W48" s="71">
        <f>U48+V48</f>
        <v>-100979.53000000003</v>
      </c>
      <c r="X48" s="9"/>
    </row>
    <row r="49" spans="1:30" ht="67.5" customHeight="1" x14ac:dyDescent="0.25">
      <c r="A49" s="75">
        <v>4</v>
      </c>
      <c r="B49" s="177" t="s">
        <v>99</v>
      </c>
      <c r="C49" s="178"/>
      <c r="D49" s="178"/>
      <c r="E49" s="179"/>
      <c r="F49" s="78"/>
      <c r="G49" s="78"/>
      <c r="H49" s="78"/>
      <c r="I49" s="71">
        <f>O124</f>
        <v>1500000</v>
      </c>
      <c r="J49" s="71"/>
      <c r="K49" s="71"/>
      <c r="L49" s="71">
        <f>I49+K49</f>
        <v>1500000</v>
      </c>
      <c r="M49" s="71"/>
      <c r="N49" s="71"/>
      <c r="O49" s="175">
        <f>U124</f>
        <v>1379893.3</v>
      </c>
      <c r="P49" s="176"/>
      <c r="Q49" s="175"/>
      <c r="R49" s="176"/>
      <c r="S49" s="175">
        <f>O49</f>
        <v>1379893.3</v>
      </c>
      <c r="T49" s="176"/>
      <c r="U49" s="71">
        <f>O49-I49</f>
        <v>-120106.69999999995</v>
      </c>
      <c r="V49" s="71"/>
      <c r="W49" s="71">
        <f>U49</f>
        <v>-120106.69999999995</v>
      </c>
      <c r="X49" s="9"/>
    </row>
    <row r="50" spans="1:30" ht="33.75" customHeight="1" x14ac:dyDescent="0.25">
      <c r="A50" s="75">
        <v>5</v>
      </c>
      <c r="B50" s="177" t="s">
        <v>100</v>
      </c>
      <c r="C50" s="178"/>
      <c r="D50" s="178"/>
      <c r="E50" s="179"/>
      <c r="F50" s="78"/>
      <c r="G50" s="78"/>
      <c r="H50" s="78"/>
      <c r="I50" s="71"/>
      <c r="J50" s="71"/>
      <c r="K50" s="71">
        <f>Q92</f>
        <v>265350</v>
      </c>
      <c r="L50" s="71">
        <f>I50+K50</f>
        <v>265350</v>
      </c>
      <c r="M50" s="71"/>
      <c r="N50" s="71"/>
      <c r="O50" s="175"/>
      <c r="P50" s="176"/>
      <c r="Q50" s="175">
        <f>S92</f>
        <v>265350</v>
      </c>
      <c r="R50" s="176"/>
      <c r="S50" s="175">
        <f>Q50</f>
        <v>265350</v>
      </c>
      <c r="T50" s="176"/>
      <c r="U50" s="71"/>
      <c r="V50" s="71">
        <f>Q50-K50</f>
        <v>0</v>
      </c>
      <c r="W50" s="71">
        <f>V50</f>
        <v>0</v>
      </c>
      <c r="X50" s="9"/>
      <c r="AC50" s="103"/>
      <c r="AD50" s="103"/>
    </row>
    <row r="51" spans="1:30" ht="18" customHeight="1" x14ac:dyDescent="0.25">
      <c r="A51" s="76"/>
      <c r="B51" s="208" t="s">
        <v>13</v>
      </c>
      <c r="C51" s="209"/>
      <c r="D51" s="209"/>
      <c r="E51" s="210"/>
      <c r="F51" s="20"/>
      <c r="G51" s="20"/>
      <c r="H51" s="20"/>
      <c r="I51" s="71">
        <f>SUM(I46:I50)</f>
        <v>8938600</v>
      </c>
      <c r="J51" s="71">
        <f>SUM(J46:J50)</f>
        <v>0</v>
      </c>
      <c r="K51" s="71">
        <f>SUM(K46:K50)</f>
        <v>6156681</v>
      </c>
      <c r="L51" s="71">
        <f>SUM(L46:L50)</f>
        <v>15095281</v>
      </c>
      <c r="M51" s="71"/>
      <c r="N51" s="71"/>
      <c r="O51" s="180">
        <f>SUM(O46:P50)</f>
        <v>7789603.3200000003</v>
      </c>
      <c r="P51" s="180"/>
      <c r="Q51" s="180">
        <f>SUM(Q46:R50)</f>
        <v>4389032.2299999995</v>
      </c>
      <c r="R51" s="180"/>
      <c r="S51" s="180">
        <f>SUM(S46:T50)</f>
        <v>12178635.550000003</v>
      </c>
      <c r="T51" s="180"/>
      <c r="U51" s="71">
        <f>SUM(U46:U50)</f>
        <v>-1148996.6799999992</v>
      </c>
      <c r="V51" s="71">
        <f>SUM(V46:V50)</f>
        <v>-1767648.7700000005</v>
      </c>
      <c r="W51" s="71">
        <f>SUM(W46:W50)</f>
        <v>-2916645.45</v>
      </c>
      <c r="AC51" s="124">
        <f>S51/L51*100</f>
        <v>80.678428907683156</v>
      </c>
      <c r="AD51" s="103"/>
    </row>
    <row r="52" spans="1:30" ht="18" customHeight="1" x14ac:dyDescent="0.25">
      <c r="A52" s="10"/>
      <c r="B52" s="212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4"/>
    </row>
    <row r="53" spans="1:30" s="28" customFormat="1" ht="24.75" customHeight="1" x14ac:dyDescent="0.25">
      <c r="A53" s="64" t="s">
        <v>74</v>
      </c>
      <c r="B53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6"/>
      <c r="U53" s="63"/>
      <c r="V53" s="63"/>
    </row>
    <row r="54" spans="1:30" s="28" customFormat="1" ht="7.5" customHeight="1" x14ac:dyDescent="0.25">
      <c r="A54" s="64"/>
      <c r="B54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6"/>
      <c r="U54" s="63"/>
      <c r="V54" s="63"/>
    </row>
    <row r="55" spans="1:30" s="28" customFormat="1" ht="18.75" customHeight="1" x14ac:dyDescent="0.25">
      <c r="B55" s="67" t="s">
        <v>14</v>
      </c>
      <c r="C55" s="247" t="s">
        <v>75</v>
      </c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</row>
    <row r="56" spans="1:30" s="28" customFormat="1" ht="17.25" customHeight="1" x14ac:dyDescent="0.25">
      <c r="B56" s="67">
        <v>1</v>
      </c>
      <c r="C56" s="247">
        <v>2</v>
      </c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</row>
    <row r="57" spans="1:30" s="28" customFormat="1" ht="37.5" customHeight="1" x14ac:dyDescent="0.25">
      <c r="B57" s="61">
        <v>1</v>
      </c>
      <c r="C57" s="211" t="s">
        <v>151</v>
      </c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</row>
    <row r="58" spans="1:30" s="28" customFormat="1" ht="18.95" customHeight="1" x14ac:dyDescent="0.25">
      <c r="B58" s="61">
        <v>2</v>
      </c>
      <c r="C58" s="211" t="s">
        <v>152</v>
      </c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</row>
    <row r="59" spans="1:30" s="28" customFormat="1" ht="18.95" customHeight="1" x14ac:dyDescent="0.25">
      <c r="B59" s="61">
        <v>3</v>
      </c>
      <c r="C59" s="211" t="s">
        <v>153</v>
      </c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</row>
    <row r="60" spans="1:30" s="28" customFormat="1" ht="18.95" customHeight="1" x14ac:dyDescent="0.25">
      <c r="B60" s="61">
        <v>4</v>
      </c>
      <c r="C60" s="130" t="s">
        <v>155</v>
      </c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2"/>
    </row>
    <row r="61" spans="1:30" ht="7.5" customHeight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30" ht="15.75" x14ac:dyDescent="0.25">
      <c r="A62" s="55" t="s">
        <v>48</v>
      </c>
      <c r="B62" s="3" t="s">
        <v>47</v>
      </c>
    </row>
    <row r="63" spans="1:30" ht="15.75" x14ac:dyDescent="0.25">
      <c r="B63" s="3"/>
      <c r="W63" s="28" t="s">
        <v>45</v>
      </c>
    </row>
    <row r="64" spans="1:30" ht="30.75" customHeight="1" x14ac:dyDescent="0.25">
      <c r="A64" s="206" t="s">
        <v>14</v>
      </c>
      <c r="B64" s="172" t="s">
        <v>16</v>
      </c>
      <c r="C64" s="172"/>
      <c r="D64" s="172"/>
      <c r="E64" s="172"/>
      <c r="F64" s="8"/>
      <c r="G64" s="8"/>
      <c r="H64" s="8"/>
      <c r="I64" s="172" t="s">
        <v>10</v>
      </c>
      <c r="J64" s="172"/>
      <c r="K64" s="172"/>
      <c r="L64" s="172"/>
      <c r="M64" s="8"/>
      <c r="N64" s="8"/>
      <c r="O64" s="228" t="s">
        <v>46</v>
      </c>
      <c r="P64" s="172"/>
      <c r="Q64" s="172"/>
      <c r="R64" s="172"/>
      <c r="S64" s="172"/>
      <c r="T64" s="172"/>
      <c r="U64" s="172" t="s">
        <v>11</v>
      </c>
      <c r="V64" s="172"/>
      <c r="W64" s="172"/>
    </row>
    <row r="65" spans="1:34" ht="33" customHeight="1" x14ac:dyDescent="0.25">
      <c r="A65" s="207"/>
      <c r="B65" s="172"/>
      <c r="C65" s="172"/>
      <c r="D65" s="172"/>
      <c r="E65" s="172"/>
      <c r="F65" s="8"/>
      <c r="G65" s="8"/>
      <c r="H65" s="8"/>
      <c r="I65" s="8" t="s">
        <v>7</v>
      </c>
      <c r="J65" s="8"/>
      <c r="K65" s="8" t="s">
        <v>8</v>
      </c>
      <c r="L65" s="8" t="s">
        <v>9</v>
      </c>
      <c r="M65" s="8"/>
      <c r="N65" s="8"/>
      <c r="O65" s="172" t="s">
        <v>7</v>
      </c>
      <c r="P65" s="172"/>
      <c r="Q65" s="196" t="s">
        <v>8</v>
      </c>
      <c r="R65" s="197"/>
      <c r="S65" s="172" t="s">
        <v>9</v>
      </c>
      <c r="T65" s="172"/>
      <c r="U65" s="8" t="s">
        <v>7</v>
      </c>
      <c r="V65" s="8" t="s">
        <v>8</v>
      </c>
      <c r="W65" s="8" t="s">
        <v>9</v>
      </c>
    </row>
    <row r="66" spans="1:34" ht="18" customHeight="1" x14ac:dyDescent="0.25">
      <c r="A66" s="15">
        <v>1</v>
      </c>
      <c r="B66" s="172">
        <v>2</v>
      </c>
      <c r="C66" s="172"/>
      <c r="D66" s="172"/>
      <c r="E66" s="172"/>
      <c r="F66" s="8"/>
      <c r="G66" s="8"/>
      <c r="H66" s="8"/>
      <c r="I66" s="8">
        <v>3</v>
      </c>
      <c r="J66" s="8"/>
      <c r="K66" s="8">
        <v>4</v>
      </c>
      <c r="L66" s="8">
        <v>5</v>
      </c>
      <c r="M66" s="8"/>
      <c r="N66" s="8"/>
      <c r="O66" s="172">
        <v>6</v>
      </c>
      <c r="P66" s="172"/>
      <c r="Q66" s="196">
        <v>7</v>
      </c>
      <c r="R66" s="197"/>
      <c r="S66" s="196">
        <v>8</v>
      </c>
      <c r="T66" s="197"/>
      <c r="U66" s="8">
        <v>9</v>
      </c>
      <c r="V66" s="8">
        <v>10</v>
      </c>
      <c r="W66" s="8">
        <v>11</v>
      </c>
    </row>
    <row r="67" spans="1:34" ht="64.5" customHeight="1" x14ac:dyDescent="0.25">
      <c r="A67" s="10"/>
      <c r="B67" s="173" t="s">
        <v>101</v>
      </c>
      <c r="C67" s="174"/>
      <c r="D67" s="174"/>
      <c r="E67" s="174"/>
      <c r="F67" s="21"/>
      <c r="G67" s="21"/>
      <c r="H67" s="21"/>
      <c r="I67" s="86">
        <f>O108</f>
        <v>734000</v>
      </c>
      <c r="J67" s="86"/>
      <c r="K67" s="86">
        <f>Q91+Q92</f>
        <v>2292541.37</v>
      </c>
      <c r="L67" s="86">
        <f>I67+K67</f>
        <v>3026541.37</v>
      </c>
      <c r="M67" s="86"/>
      <c r="N67" s="86"/>
      <c r="O67" s="126">
        <f>U108</f>
        <v>633020.47</v>
      </c>
      <c r="P67" s="135"/>
      <c r="Q67" s="126">
        <f>V91+V92</f>
        <v>1841452.92</v>
      </c>
      <c r="R67" s="135"/>
      <c r="S67" s="126">
        <f>O67+Q67</f>
        <v>2474473.3899999997</v>
      </c>
      <c r="T67" s="135"/>
      <c r="U67" s="86">
        <f>O67-I67</f>
        <v>-100979.53000000003</v>
      </c>
      <c r="V67" s="86">
        <f>Q67-K67</f>
        <v>-451088.45000000019</v>
      </c>
      <c r="W67" s="86">
        <f>U67+V67</f>
        <v>-552067.98000000021</v>
      </c>
    </row>
    <row r="68" spans="1:34" ht="62.25" customHeight="1" x14ac:dyDescent="0.25">
      <c r="A68" s="10"/>
      <c r="B68" s="266" t="s">
        <v>102</v>
      </c>
      <c r="C68" s="267"/>
      <c r="D68" s="267"/>
      <c r="E68" s="268"/>
      <c r="F68" s="21"/>
      <c r="G68" s="21"/>
      <c r="H68" s="21"/>
      <c r="I68" s="86">
        <v>6704600</v>
      </c>
      <c r="J68" s="86"/>
      <c r="K68" s="86">
        <f>Q93</f>
        <v>3864139.63</v>
      </c>
      <c r="L68" s="86">
        <f>K68+I68</f>
        <v>10568739.629999999</v>
      </c>
      <c r="M68" s="86"/>
      <c r="N68" s="86"/>
      <c r="O68" s="126">
        <f>U80</f>
        <v>5776689.5500000007</v>
      </c>
      <c r="P68" s="135"/>
      <c r="Q68" s="126">
        <f>V93</f>
        <v>2547579.3099999996</v>
      </c>
      <c r="R68" s="126"/>
      <c r="S68" s="126">
        <f>O68+Q68</f>
        <v>8324268.8600000003</v>
      </c>
      <c r="T68" s="135"/>
      <c r="U68" s="86">
        <f>O68-I68</f>
        <v>-927910.44999999925</v>
      </c>
      <c r="V68" s="86">
        <f>Q68-K68</f>
        <v>-1316560.3200000003</v>
      </c>
      <c r="W68" s="86">
        <f>U68+V68</f>
        <v>-2244470.7699999996</v>
      </c>
    </row>
    <row r="69" spans="1:34" ht="119.25" customHeight="1" x14ac:dyDescent="0.25">
      <c r="A69" s="10"/>
      <c r="B69" s="167" t="s">
        <v>103</v>
      </c>
      <c r="C69" s="168"/>
      <c r="D69" s="168"/>
      <c r="E69" s="169"/>
      <c r="F69" s="21"/>
      <c r="G69" s="21"/>
      <c r="H69" s="21"/>
      <c r="I69" s="86">
        <v>1500000</v>
      </c>
      <c r="J69" s="86"/>
      <c r="K69" s="86"/>
      <c r="L69" s="86">
        <f>K69+I69</f>
        <v>1500000</v>
      </c>
      <c r="M69" s="86"/>
      <c r="N69" s="86"/>
      <c r="O69" s="170">
        <f>U124</f>
        <v>1379893.3</v>
      </c>
      <c r="P69" s="171"/>
      <c r="Q69" s="170"/>
      <c r="R69" s="171"/>
      <c r="S69" s="126">
        <f>O69+Q69</f>
        <v>1379893.3</v>
      </c>
      <c r="T69" s="135"/>
      <c r="U69" s="86">
        <f>O69-I69</f>
        <v>-120106.69999999995</v>
      </c>
      <c r="V69" s="86">
        <f>Q69-K69</f>
        <v>0</v>
      </c>
      <c r="W69" s="86">
        <f>U69+V69</f>
        <v>-120106.69999999995</v>
      </c>
    </row>
    <row r="70" spans="1:34" ht="17.25" customHeight="1" x14ac:dyDescent="0.25">
      <c r="A70" s="10"/>
      <c r="B70" s="249" t="s">
        <v>13</v>
      </c>
      <c r="C70" s="249"/>
      <c r="D70" s="249"/>
      <c r="E70" s="249"/>
      <c r="F70" s="22"/>
      <c r="G70" s="22"/>
      <c r="H70" s="22"/>
      <c r="I70" s="86">
        <f>SUM(I67:J69)</f>
        <v>8938600</v>
      </c>
      <c r="J70" s="86">
        <f>SUM(J67:K69)</f>
        <v>6156681</v>
      </c>
      <c r="K70" s="86">
        <f>K67+K68</f>
        <v>6156681</v>
      </c>
      <c r="L70" s="86">
        <f>L67+L68+L69</f>
        <v>15095281</v>
      </c>
      <c r="M70" s="86"/>
      <c r="N70" s="86"/>
      <c r="O70" s="126">
        <f>O67+O68+O69</f>
        <v>7789603.3200000003</v>
      </c>
      <c r="P70" s="126"/>
      <c r="Q70" s="126">
        <f>Q67+Q68+Q69</f>
        <v>4389032.2299999995</v>
      </c>
      <c r="R70" s="126"/>
      <c r="S70" s="126">
        <f>O70+Q70</f>
        <v>12178635.550000001</v>
      </c>
      <c r="T70" s="135"/>
      <c r="U70" s="86">
        <f>U67+U68+U69</f>
        <v>-1148996.6799999992</v>
      </c>
      <c r="V70" s="86">
        <f>V67+V68+V69</f>
        <v>-1767648.7700000005</v>
      </c>
      <c r="W70" s="86">
        <f>W67+W68+W69</f>
        <v>-2916645.45</v>
      </c>
    </row>
    <row r="71" spans="1:34" ht="18" hidden="1" customHeight="1" x14ac:dyDescent="0.25">
      <c r="A71" s="10"/>
      <c r="B71" s="225" t="s">
        <v>27</v>
      </c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</row>
    <row r="73" spans="1:34" ht="17.25" customHeight="1" x14ac:dyDescent="0.25">
      <c r="A73" s="56" t="s">
        <v>50</v>
      </c>
      <c r="B73" s="43" t="s">
        <v>49</v>
      </c>
    </row>
    <row r="74" spans="1:34" s="28" customFormat="1" ht="15.75" x14ac:dyDescent="0.25">
      <c r="A74" s="255" t="s">
        <v>76</v>
      </c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U74" s="63"/>
      <c r="V74" s="63"/>
    </row>
    <row r="75" spans="1:34" ht="48" customHeight="1" x14ac:dyDescent="0.25">
      <c r="A75" s="256" t="s">
        <v>14</v>
      </c>
      <c r="B75" s="258" t="s">
        <v>51</v>
      </c>
      <c r="C75" s="259"/>
      <c r="D75" s="259"/>
      <c r="E75" s="259"/>
      <c r="F75" s="259"/>
      <c r="G75" s="260"/>
      <c r="H75" s="10"/>
      <c r="I75" s="256" t="s">
        <v>52</v>
      </c>
      <c r="J75" s="10"/>
      <c r="K75" s="258" t="s">
        <v>53</v>
      </c>
      <c r="L75" s="260"/>
      <c r="M75" s="10"/>
      <c r="N75" s="10"/>
      <c r="O75" s="196" t="s">
        <v>10</v>
      </c>
      <c r="P75" s="254"/>
      <c r="Q75" s="254"/>
      <c r="R75" s="254"/>
      <c r="S75" s="254"/>
      <c r="T75" s="197"/>
      <c r="U75" s="242" t="s">
        <v>60</v>
      </c>
      <c r="V75" s="243"/>
      <c r="W75" s="244"/>
      <c r="X75" s="196" t="s">
        <v>11</v>
      </c>
      <c r="Y75" s="254"/>
      <c r="Z75" s="197"/>
      <c r="AA75" s="103"/>
      <c r="AB75" s="103"/>
      <c r="AC75" s="103"/>
      <c r="AD75" s="103"/>
      <c r="AE75" s="103"/>
      <c r="AF75" s="103"/>
      <c r="AG75" s="103"/>
      <c r="AH75" s="103"/>
    </row>
    <row r="76" spans="1:34" ht="33.75" customHeight="1" x14ac:dyDescent="0.25">
      <c r="A76" s="257"/>
      <c r="B76" s="261"/>
      <c r="C76" s="262"/>
      <c r="D76" s="262"/>
      <c r="E76" s="262"/>
      <c r="F76" s="262"/>
      <c r="G76" s="263"/>
      <c r="H76" s="10"/>
      <c r="I76" s="257"/>
      <c r="J76" s="10"/>
      <c r="K76" s="261"/>
      <c r="L76" s="263"/>
      <c r="M76" s="10"/>
      <c r="N76" s="10"/>
      <c r="O76" s="250" t="s">
        <v>7</v>
      </c>
      <c r="P76" s="251"/>
      <c r="Q76" s="250" t="s">
        <v>8</v>
      </c>
      <c r="R76" s="251"/>
      <c r="S76" s="252" t="s">
        <v>9</v>
      </c>
      <c r="T76" s="253"/>
      <c r="U76" s="42" t="s">
        <v>7</v>
      </c>
      <c r="V76" s="42" t="s">
        <v>8</v>
      </c>
      <c r="W76" s="8" t="s">
        <v>9</v>
      </c>
      <c r="X76" s="8" t="s">
        <v>7</v>
      </c>
      <c r="Y76" s="8" t="s">
        <v>8</v>
      </c>
      <c r="Z76" s="8" t="s">
        <v>9</v>
      </c>
      <c r="AA76" s="103"/>
      <c r="AB76" s="103"/>
      <c r="AC76" s="103"/>
      <c r="AD76" s="103"/>
      <c r="AE76" s="103"/>
      <c r="AF76" s="103"/>
      <c r="AG76" s="103"/>
      <c r="AH76" s="103"/>
    </row>
    <row r="77" spans="1:34" ht="17.25" customHeight="1" x14ac:dyDescent="0.25">
      <c r="A77" s="42">
        <v>1</v>
      </c>
      <c r="B77" s="242">
        <v>2</v>
      </c>
      <c r="C77" s="243"/>
      <c r="D77" s="243"/>
      <c r="E77" s="243"/>
      <c r="F77" s="243"/>
      <c r="G77" s="244"/>
      <c r="H77" s="14"/>
      <c r="I77" s="14">
        <v>3</v>
      </c>
      <c r="J77" s="14"/>
      <c r="K77" s="223">
        <v>4</v>
      </c>
      <c r="L77" s="224"/>
      <c r="M77" s="14"/>
      <c r="N77" s="14"/>
      <c r="O77" s="223">
        <v>5</v>
      </c>
      <c r="P77" s="224"/>
      <c r="Q77" s="223">
        <v>6</v>
      </c>
      <c r="R77" s="224"/>
      <c r="S77" s="223">
        <v>7</v>
      </c>
      <c r="T77" s="224"/>
      <c r="U77" s="14">
        <v>8</v>
      </c>
      <c r="V77" s="14">
        <v>9</v>
      </c>
      <c r="W77" s="14">
        <v>10</v>
      </c>
      <c r="X77" s="14">
        <v>11</v>
      </c>
      <c r="Y77" s="14">
        <v>12</v>
      </c>
      <c r="Z77" s="14">
        <v>13</v>
      </c>
      <c r="AA77" s="103"/>
      <c r="AB77" s="103"/>
      <c r="AC77" s="103"/>
      <c r="AD77" s="103"/>
      <c r="AE77" s="103"/>
      <c r="AF77" s="103"/>
      <c r="AG77" s="103"/>
      <c r="AH77" s="103"/>
    </row>
    <row r="78" spans="1:34" ht="21.75" customHeight="1" x14ac:dyDescent="0.25">
      <c r="A78" s="10"/>
      <c r="B78" s="143" t="s">
        <v>104</v>
      </c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5"/>
      <c r="AA78" s="103"/>
      <c r="AB78" s="103"/>
      <c r="AC78" s="103"/>
      <c r="AD78" s="103"/>
      <c r="AE78" s="103"/>
      <c r="AF78" s="103"/>
      <c r="AG78" s="103"/>
      <c r="AH78" s="103"/>
    </row>
    <row r="79" spans="1:34" ht="20.25" customHeight="1" x14ac:dyDescent="0.25">
      <c r="A79" s="10"/>
      <c r="B79" s="143" t="s">
        <v>22</v>
      </c>
      <c r="C79" s="144"/>
      <c r="D79" s="144"/>
      <c r="E79" s="144"/>
      <c r="F79" s="17"/>
      <c r="G79" s="17"/>
      <c r="H79" s="17"/>
      <c r="I79" s="10"/>
      <c r="J79" s="10"/>
      <c r="K79" s="157"/>
      <c r="L79" s="157"/>
      <c r="M79" s="14"/>
      <c r="N79" s="14"/>
      <c r="O79" s="157"/>
      <c r="P79" s="157"/>
      <c r="Q79" s="157"/>
      <c r="R79" s="157"/>
      <c r="S79" s="157"/>
      <c r="T79" s="157"/>
      <c r="U79" s="10"/>
      <c r="V79" s="10"/>
      <c r="W79" s="10"/>
      <c r="X79" s="10"/>
      <c r="Y79" s="10"/>
      <c r="Z79" s="10"/>
      <c r="AA79" s="103"/>
      <c r="AB79" s="103"/>
      <c r="AC79" s="103"/>
      <c r="AD79" s="103"/>
      <c r="AE79" s="103"/>
      <c r="AF79" s="103"/>
      <c r="AG79" s="103"/>
      <c r="AH79" s="103"/>
    </row>
    <row r="80" spans="1:34" ht="51.75" customHeight="1" x14ac:dyDescent="0.25">
      <c r="A80" s="15">
        <v>1</v>
      </c>
      <c r="B80" s="127" t="s">
        <v>105</v>
      </c>
      <c r="C80" s="127"/>
      <c r="D80" s="127"/>
      <c r="E80" s="127"/>
      <c r="F80" s="127"/>
      <c r="G80" s="127"/>
      <c r="H80" s="127"/>
      <c r="I80" s="80" t="s">
        <v>18</v>
      </c>
      <c r="J80" s="81"/>
      <c r="K80" s="158" t="s">
        <v>20</v>
      </c>
      <c r="L80" s="159"/>
      <c r="M80" s="83"/>
      <c r="N80" s="84"/>
      <c r="O80" s="165">
        <v>6704600</v>
      </c>
      <c r="P80" s="166"/>
      <c r="Q80" s="126"/>
      <c r="R80" s="126"/>
      <c r="S80" s="126">
        <f>O80</f>
        <v>6704600</v>
      </c>
      <c r="T80" s="126"/>
      <c r="U80" s="86">
        <f>5577131.36+199558.19</f>
        <v>5776689.5500000007</v>
      </c>
      <c r="V80" s="86"/>
      <c r="W80" s="86">
        <f>U80</f>
        <v>5776689.5500000007</v>
      </c>
      <c r="X80" s="86">
        <f>U80-O80</f>
        <v>-927910.44999999925</v>
      </c>
      <c r="Y80" s="86"/>
      <c r="Z80" s="86">
        <f>X80</f>
        <v>-927910.44999999925</v>
      </c>
      <c r="AA80" s="103"/>
      <c r="AB80" s="103"/>
      <c r="AC80" s="103"/>
      <c r="AD80" s="103"/>
      <c r="AE80" s="103"/>
      <c r="AF80" s="103"/>
      <c r="AG80" s="103"/>
      <c r="AH80" s="103"/>
    </row>
    <row r="81" spans="1:34" ht="79.5" customHeight="1" x14ac:dyDescent="0.25">
      <c r="A81" s="15">
        <v>2</v>
      </c>
      <c r="B81" s="127" t="s">
        <v>86</v>
      </c>
      <c r="C81" s="127"/>
      <c r="D81" s="127"/>
      <c r="E81" s="127"/>
      <c r="F81" s="127"/>
      <c r="G81" s="127"/>
      <c r="H81" s="127"/>
      <c r="I81" s="80" t="s">
        <v>19</v>
      </c>
      <c r="J81" s="81"/>
      <c r="K81" s="158" t="s">
        <v>87</v>
      </c>
      <c r="L81" s="159"/>
      <c r="M81" s="83"/>
      <c r="N81" s="84"/>
      <c r="O81" s="163">
        <v>58</v>
      </c>
      <c r="P81" s="153"/>
      <c r="Q81" s="162"/>
      <c r="R81" s="162"/>
      <c r="S81" s="162">
        <f>O81</f>
        <v>58</v>
      </c>
      <c r="T81" s="162"/>
      <c r="U81" s="89">
        <v>58</v>
      </c>
      <c r="V81" s="90"/>
      <c r="W81" s="89">
        <f>U81</f>
        <v>58</v>
      </c>
      <c r="X81" s="89">
        <f>U81-O81</f>
        <v>0</v>
      </c>
      <c r="Y81" s="90"/>
      <c r="Z81" s="89">
        <f>X81</f>
        <v>0</v>
      </c>
      <c r="AA81" s="103"/>
      <c r="AB81" s="103"/>
      <c r="AC81" s="103"/>
      <c r="AD81" s="103"/>
      <c r="AE81" s="103"/>
      <c r="AF81" s="103"/>
      <c r="AG81" s="103"/>
      <c r="AH81" s="103"/>
    </row>
    <row r="82" spans="1:34" ht="20.25" customHeight="1" x14ac:dyDescent="0.25">
      <c r="A82" s="15"/>
      <c r="B82" s="133" t="s">
        <v>23</v>
      </c>
      <c r="C82" s="133"/>
      <c r="D82" s="133"/>
      <c r="E82" s="133"/>
      <c r="F82" s="18"/>
      <c r="G82" s="18"/>
      <c r="H82" s="18"/>
      <c r="I82" s="16"/>
      <c r="J82" s="16"/>
      <c r="K82" s="158"/>
      <c r="L82" s="159"/>
      <c r="M82" s="16"/>
      <c r="N82" s="16"/>
      <c r="O82" s="161"/>
      <c r="P82" s="161"/>
      <c r="Q82" s="162"/>
      <c r="R82" s="162"/>
      <c r="S82" s="162"/>
      <c r="T82" s="162"/>
      <c r="U82" s="89"/>
      <c r="V82" s="89"/>
      <c r="W82" s="89"/>
      <c r="X82" s="89"/>
      <c r="Y82" s="89"/>
      <c r="Z82" s="89"/>
      <c r="AA82" s="103"/>
      <c r="AB82" s="103"/>
      <c r="AC82" s="103"/>
      <c r="AD82" s="103"/>
      <c r="AE82" s="103"/>
      <c r="AF82" s="103"/>
      <c r="AG82" s="103"/>
      <c r="AH82" s="103"/>
    </row>
    <row r="83" spans="1:34" ht="77.25" customHeight="1" x14ac:dyDescent="0.25">
      <c r="A83" s="15">
        <v>1</v>
      </c>
      <c r="B83" s="141" t="s">
        <v>88</v>
      </c>
      <c r="C83" s="141"/>
      <c r="D83" s="141"/>
      <c r="E83" s="141"/>
      <c r="F83" s="141"/>
      <c r="G83" s="141"/>
      <c r="H83" s="141"/>
      <c r="I83" s="16" t="s">
        <v>19</v>
      </c>
      <c r="J83" s="16"/>
      <c r="K83" s="158" t="s">
        <v>64</v>
      </c>
      <c r="L83" s="159"/>
      <c r="M83" s="16"/>
      <c r="N83" s="16"/>
      <c r="O83" s="163">
        <v>58</v>
      </c>
      <c r="P83" s="164"/>
      <c r="Q83" s="162"/>
      <c r="R83" s="162"/>
      <c r="S83" s="162">
        <f>O83</f>
        <v>58</v>
      </c>
      <c r="T83" s="162"/>
      <c r="U83" s="91">
        <f>54+2</f>
        <v>56</v>
      </c>
      <c r="V83" s="89"/>
      <c r="W83" s="89">
        <f>U83</f>
        <v>56</v>
      </c>
      <c r="X83" s="89">
        <f>U83-O83</f>
        <v>-2</v>
      </c>
      <c r="Y83" s="89"/>
      <c r="Z83" s="89">
        <f>X83</f>
        <v>-2</v>
      </c>
      <c r="AA83" s="103"/>
      <c r="AB83" s="103"/>
      <c r="AC83" s="103"/>
      <c r="AD83" s="103"/>
      <c r="AE83" s="103"/>
      <c r="AF83" s="103"/>
      <c r="AG83" s="103"/>
      <c r="AH83" s="103"/>
    </row>
    <row r="84" spans="1:34" ht="19.5" customHeight="1" x14ac:dyDescent="0.25">
      <c r="A84" s="15"/>
      <c r="B84" s="133" t="s">
        <v>24</v>
      </c>
      <c r="C84" s="133"/>
      <c r="D84" s="133"/>
      <c r="E84" s="133"/>
      <c r="F84" s="18"/>
      <c r="G84" s="18"/>
      <c r="H84" s="18"/>
      <c r="I84" s="16"/>
      <c r="J84" s="16"/>
      <c r="K84" s="158"/>
      <c r="L84" s="159"/>
      <c r="M84" s="16"/>
      <c r="N84" s="16"/>
      <c r="O84" s="129"/>
      <c r="P84" s="129"/>
      <c r="Q84" s="135"/>
      <c r="R84" s="135"/>
      <c r="S84" s="126"/>
      <c r="T84" s="135"/>
      <c r="U84" s="75"/>
      <c r="V84" s="75"/>
      <c r="W84" s="75"/>
      <c r="X84" s="86"/>
      <c r="Y84" s="75"/>
      <c r="Z84" s="86"/>
      <c r="AA84" s="103"/>
      <c r="AB84" s="103"/>
      <c r="AC84" s="103"/>
      <c r="AD84" s="103"/>
      <c r="AE84" s="103"/>
      <c r="AF84" s="103"/>
      <c r="AG84" s="103"/>
      <c r="AH84" s="103"/>
    </row>
    <row r="85" spans="1:34" ht="74.25" customHeight="1" x14ac:dyDescent="0.25">
      <c r="A85" s="15">
        <v>1</v>
      </c>
      <c r="B85" s="130" t="s">
        <v>89</v>
      </c>
      <c r="C85" s="131"/>
      <c r="D85" s="131"/>
      <c r="E85" s="131"/>
      <c r="F85" s="131"/>
      <c r="G85" s="131"/>
      <c r="H85" s="132"/>
      <c r="I85" s="16" t="s">
        <v>18</v>
      </c>
      <c r="J85" s="16"/>
      <c r="K85" s="158" t="s">
        <v>21</v>
      </c>
      <c r="L85" s="159"/>
      <c r="M85" s="16"/>
      <c r="N85" s="16"/>
      <c r="O85" s="160">
        <f>O80/O83</f>
        <v>115596.55172413793</v>
      </c>
      <c r="P85" s="160"/>
      <c r="Q85" s="126"/>
      <c r="R85" s="126"/>
      <c r="S85" s="126">
        <f>O85</f>
        <v>115596.55172413793</v>
      </c>
      <c r="T85" s="126"/>
      <c r="U85" s="86">
        <f>U80/U83</f>
        <v>103155.17053571429</v>
      </c>
      <c r="V85" s="93"/>
      <c r="W85" s="86">
        <f>U85</f>
        <v>103155.17053571429</v>
      </c>
      <c r="X85" s="86">
        <f>U85-O85</f>
        <v>-12441.381188423635</v>
      </c>
      <c r="Y85" s="86"/>
      <c r="Z85" s="86">
        <f>X85</f>
        <v>-12441.381188423635</v>
      </c>
      <c r="AA85" s="103"/>
      <c r="AB85" s="120"/>
      <c r="AC85" s="103"/>
      <c r="AD85" s="121"/>
      <c r="AE85" s="103"/>
      <c r="AF85" s="103"/>
      <c r="AG85" s="103"/>
      <c r="AH85" s="103"/>
    </row>
    <row r="86" spans="1:34" ht="19.5" customHeight="1" x14ac:dyDescent="0.25">
      <c r="A86" s="15"/>
      <c r="B86" s="133" t="s">
        <v>25</v>
      </c>
      <c r="C86" s="133"/>
      <c r="D86" s="133"/>
      <c r="E86" s="133"/>
      <c r="F86" s="18"/>
      <c r="G86" s="18"/>
      <c r="H86" s="18"/>
      <c r="I86" s="16"/>
      <c r="J86" s="16"/>
      <c r="K86" s="158"/>
      <c r="L86" s="159"/>
      <c r="M86" s="16"/>
      <c r="N86" s="16"/>
      <c r="O86" s="128"/>
      <c r="P86" s="128"/>
      <c r="Q86" s="135"/>
      <c r="R86" s="135"/>
      <c r="S86" s="126"/>
      <c r="T86" s="135"/>
      <c r="U86" s="75"/>
      <c r="V86" s="75"/>
      <c r="W86" s="75"/>
      <c r="X86" s="86"/>
      <c r="Y86" s="75"/>
      <c r="Z86" s="86"/>
      <c r="AA86" s="103"/>
      <c r="AB86" s="120"/>
      <c r="AC86" s="103"/>
      <c r="AD86" s="103"/>
      <c r="AE86" s="103"/>
      <c r="AF86" s="103"/>
      <c r="AG86" s="103"/>
      <c r="AH86" s="103"/>
    </row>
    <row r="87" spans="1:34" ht="150.75" customHeight="1" x14ac:dyDescent="0.25">
      <c r="A87" s="15">
        <v>1</v>
      </c>
      <c r="B87" s="141" t="s">
        <v>90</v>
      </c>
      <c r="C87" s="141"/>
      <c r="D87" s="141"/>
      <c r="E87" s="141"/>
      <c r="F87" s="141"/>
      <c r="G87" s="141"/>
      <c r="H87" s="141"/>
      <c r="I87" s="16" t="s">
        <v>94</v>
      </c>
      <c r="J87" s="16"/>
      <c r="K87" s="158" t="s">
        <v>21</v>
      </c>
      <c r="L87" s="159"/>
      <c r="M87" s="16"/>
      <c r="N87" s="16"/>
      <c r="O87" s="129">
        <v>100</v>
      </c>
      <c r="P87" s="129"/>
      <c r="Q87" s="135"/>
      <c r="R87" s="135"/>
      <c r="S87" s="126">
        <f>O87</f>
        <v>100</v>
      </c>
      <c r="T87" s="135"/>
      <c r="U87" s="92">
        <f>U83/U81*100</f>
        <v>96.551724137931032</v>
      </c>
      <c r="V87" s="94"/>
      <c r="W87" s="95">
        <f>U87</f>
        <v>96.551724137931032</v>
      </c>
      <c r="X87" s="86">
        <f>U87-O87</f>
        <v>-3.448275862068968</v>
      </c>
      <c r="Y87" s="75"/>
      <c r="Z87" s="86">
        <f>X87</f>
        <v>-3.448275862068968</v>
      </c>
      <c r="AA87" s="103"/>
      <c r="AB87" s="120"/>
      <c r="AC87" s="103"/>
      <c r="AD87" s="103"/>
      <c r="AE87" s="103"/>
      <c r="AF87" s="103"/>
      <c r="AG87" s="103"/>
      <c r="AH87" s="103"/>
    </row>
    <row r="88" spans="1:34" ht="19.5" customHeight="1" x14ac:dyDescent="0.25">
      <c r="A88" s="15"/>
      <c r="B88" s="154" t="s">
        <v>106</v>
      </c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6"/>
      <c r="U88" s="10"/>
      <c r="V88" s="10"/>
      <c r="W88" s="10"/>
      <c r="X88" s="10"/>
      <c r="Y88" s="10"/>
      <c r="Z88" s="10"/>
      <c r="AA88" s="103"/>
      <c r="AB88" s="103"/>
      <c r="AC88" s="103"/>
      <c r="AD88" s="103"/>
      <c r="AE88" s="103"/>
      <c r="AF88" s="103"/>
      <c r="AG88" s="103"/>
      <c r="AH88" s="103"/>
    </row>
    <row r="89" spans="1:34" ht="20.25" customHeight="1" x14ac:dyDescent="0.25">
      <c r="A89" s="15"/>
      <c r="B89" s="133" t="s">
        <v>22</v>
      </c>
      <c r="C89" s="133"/>
      <c r="D89" s="133"/>
      <c r="E89" s="133"/>
      <c r="F89" s="18"/>
      <c r="G89" s="18"/>
      <c r="H89" s="18"/>
      <c r="I89" s="10"/>
      <c r="J89" s="10"/>
      <c r="K89" s="157"/>
      <c r="L89" s="157"/>
      <c r="M89" s="14"/>
      <c r="N89" s="14"/>
      <c r="O89" s="157"/>
      <c r="P89" s="157"/>
      <c r="Q89" s="157"/>
      <c r="R89" s="157"/>
      <c r="S89" s="157"/>
      <c r="T89" s="157"/>
      <c r="U89" s="10"/>
      <c r="V89" s="10"/>
      <c r="W89" s="10"/>
      <c r="X89" s="10"/>
      <c r="Y89" s="10"/>
      <c r="Z89" s="10"/>
      <c r="AA89" s="103"/>
      <c r="AB89" s="103"/>
      <c r="AC89" s="103"/>
      <c r="AD89" s="103"/>
      <c r="AE89" s="103"/>
      <c r="AF89" s="103"/>
      <c r="AG89" s="103"/>
      <c r="AH89" s="103"/>
    </row>
    <row r="90" spans="1:34" ht="18.75" customHeight="1" x14ac:dyDescent="0.25">
      <c r="A90" s="75">
        <v>1</v>
      </c>
      <c r="B90" s="127" t="s">
        <v>107</v>
      </c>
      <c r="C90" s="127"/>
      <c r="D90" s="127"/>
      <c r="E90" s="127"/>
      <c r="F90" s="79"/>
      <c r="G90" s="79"/>
      <c r="H90" s="79"/>
      <c r="I90" s="16" t="s">
        <v>18</v>
      </c>
      <c r="J90" s="16"/>
      <c r="K90" s="128" t="s">
        <v>20</v>
      </c>
      <c r="L90" s="128"/>
      <c r="M90" s="16"/>
      <c r="N90" s="16"/>
      <c r="O90" s="200"/>
      <c r="P90" s="200"/>
      <c r="Q90" s="215">
        <v>6156681</v>
      </c>
      <c r="R90" s="215"/>
      <c r="S90" s="201">
        <f t="shared" ref="S90:S95" si="0">Q90</f>
        <v>6156681</v>
      </c>
      <c r="T90" s="201"/>
      <c r="U90" s="115"/>
      <c r="V90" s="116">
        <f>V91+V92+V93</f>
        <v>4389032.2299999995</v>
      </c>
      <c r="W90" s="116">
        <f>V90</f>
        <v>4389032.2299999995</v>
      </c>
      <c r="X90" s="116"/>
      <c r="Y90" s="116">
        <f t="shared" ref="Y90:Y95" si="1">V90-Q90</f>
        <v>-1767648.7700000005</v>
      </c>
      <c r="Z90" s="116">
        <f t="shared" ref="Z90:Z95" si="2">Y90</f>
        <v>-1767648.7700000005</v>
      </c>
      <c r="AA90" s="103"/>
      <c r="AB90" s="103"/>
      <c r="AC90" s="103"/>
      <c r="AD90" s="103"/>
      <c r="AE90" s="103"/>
      <c r="AF90" s="103"/>
      <c r="AG90" s="103"/>
      <c r="AH90" s="103"/>
    </row>
    <row r="91" spans="1:34" ht="33" customHeight="1" x14ac:dyDescent="0.25">
      <c r="A91" s="75">
        <v>2</v>
      </c>
      <c r="B91" s="150" t="s">
        <v>91</v>
      </c>
      <c r="C91" s="151"/>
      <c r="D91" s="151"/>
      <c r="E91" s="151"/>
      <c r="F91" s="151"/>
      <c r="G91" s="151"/>
      <c r="H91" s="152"/>
      <c r="I91" s="16" t="s">
        <v>19</v>
      </c>
      <c r="J91" s="16"/>
      <c r="K91" s="153" t="s">
        <v>20</v>
      </c>
      <c r="L91" s="153"/>
      <c r="M91" s="88"/>
      <c r="N91" s="97"/>
      <c r="O91" s="200"/>
      <c r="P91" s="200"/>
      <c r="Q91" s="160">
        <v>2027191.37</v>
      </c>
      <c r="R91" s="160"/>
      <c r="S91" s="201">
        <f t="shared" si="0"/>
        <v>2027191.37</v>
      </c>
      <c r="T91" s="201"/>
      <c r="U91" s="117"/>
      <c r="V91" s="116">
        <f>744916.68+831186.24</f>
        <v>1576102.92</v>
      </c>
      <c r="W91" s="116">
        <f t="shared" ref="W91:W98" si="3">V91</f>
        <v>1576102.92</v>
      </c>
      <c r="X91" s="116"/>
      <c r="Y91" s="116">
        <f t="shared" si="1"/>
        <v>-451088.45000000019</v>
      </c>
      <c r="Z91" s="116">
        <f t="shared" si="2"/>
        <v>-451088.45000000019</v>
      </c>
      <c r="AA91" s="103"/>
      <c r="AB91" s="103"/>
      <c r="AC91" s="103"/>
      <c r="AD91" s="103"/>
      <c r="AE91" s="103"/>
      <c r="AF91" s="103"/>
      <c r="AG91" s="103"/>
      <c r="AH91" s="103"/>
    </row>
    <row r="92" spans="1:34" ht="33" customHeight="1" x14ac:dyDescent="0.25">
      <c r="A92" s="75">
        <v>3</v>
      </c>
      <c r="B92" s="136" t="s">
        <v>108</v>
      </c>
      <c r="C92" s="137"/>
      <c r="D92" s="137"/>
      <c r="E92" s="137"/>
      <c r="F92" s="137"/>
      <c r="G92" s="137"/>
      <c r="H92" s="138"/>
      <c r="I92" s="16" t="s">
        <v>19</v>
      </c>
      <c r="J92" s="82"/>
      <c r="K92" s="153" t="s">
        <v>20</v>
      </c>
      <c r="L92" s="153"/>
      <c r="M92" s="98"/>
      <c r="N92" s="98"/>
      <c r="O92" s="200"/>
      <c r="P92" s="200"/>
      <c r="Q92" s="160">
        <v>265350</v>
      </c>
      <c r="R92" s="160"/>
      <c r="S92" s="201">
        <f t="shared" si="0"/>
        <v>265350</v>
      </c>
      <c r="T92" s="201"/>
      <c r="U92" s="118"/>
      <c r="V92" s="116">
        <f>Q92</f>
        <v>265350</v>
      </c>
      <c r="W92" s="116">
        <f t="shared" si="3"/>
        <v>265350</v>
      </c>
      <c r="X92" s="119"/>
      <c r="Y92" s="116">
        <f t="shared" si="1"/>
        <v>0</v>
      </c>
      <c r="Z92" s="116">
        <f t="shared" si="2"/>
        <v>0</v>
      </c>
      <c r="AA92" s="103"/>
      <c r="AB92" s="103"/>
      <c r="AC92" s="103"/>
      <c r="AD92" s="103"/>
      <c r="AE92" s="103"/>
      <c r="AF92" s="103"/>
      <c r="AG92" s="103"/>
      <c r="AH92" s="103"/>
    </row>
    <row r="93" spans="1:34" ht="49.5" customHeight="1" x14ac:dyDescent="0.25">
      <c r="A93" s="75">
        <v>4</v>
      </c>
      <c r="B93" s="136" t="s">
        <v>109</v>
      </c>
      <c r="C93" s="137"/>
      <c r="D93" s="137"/>
      <c r="E93" s="137"/>
      <c r="F93" s="137"/>
      <c r="G93" s="137"/>
      <c r="H93" s="138"/>
      <c r="I93" s="16" t="s">
        <v>19</v>
      </c>
      <c r="J93" s="82"/>
      <c r="K93" s="153" t="s">
        <v>20</v>
      </c>
      <c r="L93" s="153"/>
      <c r="M93" s="98"/>
      <c r="N93" s="98"/>
      <c r="O93" s="200"/>
      <c r="P93" s="200"/>
      <c r="Q93" s="160">
        <v>3864139.63</v>
      </c>
      <c r="R93" s="160"/>
      <c r="S93" s="201">
        <f t="shared" si="0"/>
        <v>3864139.63</v>
      </c>
      <c r="T93" s="201"/>
      <c r="U93" s="118"/>
      <c r="V93" s="116">
        <f>1083237.98+335486.61+295049.23+222868.5+610936.99</f>
        <v>2547579.3099999996</v>
      </c>
      <c r="W93" s="116">
        <f t="shared" si="3"/>
        <v>2547579.3099999996</v>
      </c>
      <c r="X93" s="119"/>
      <c r="Y93" s="116">
        <f t="shared" si="1"/>
        <v>-1316560.3200000003</v>
      </c>
      <c r="Z93" s="116">
        <f t="shared" si="2"/>
        <v>-1316560.3200000003</v>
      </c>
      <c r="AA93" s="103"/>
      <c r="AB93" s="103"/>
      <c r="AC93" s="103"/>
      <c r="AD93" s="103"/>
      <c r="AE93" s="103"/>
      <c r="AF93" s="103"/>
      <c r="AG93" s="103"/>
      <c r="AH93" s="103"/>
    </row>
    <row r="94" spans="1:34" ht="50.25" customHeight="1" x14ac:dyDescent="0.25">
      <c r="A94" s="75">
        <v>5</v>
      </c>
      <c r="B94" s="136" t="s">
        <v>65</v>
      </c>
      <c r="C94" s="137"/>
      <c r="D94" s="137"/>
      <c r="E94" s="137"/>
      <c r="F94" s="137"/>
      <c r="G94" s="137"/>
      <c r="H94" s="138"/>
      <c r="I94" s="16" t="s">
        <v>19</v>
      </c>
      <c r="J94" s="82"/>
      <c r="K94" s="153" t="s">
        <v>87</v>
      </c>
      <c r="L94" s="153"/>
      <c r="M94" s="98"/>
      <c r="N94" s="98"/>
      <c r="O94" s="199"/>
      <c r="P94" s="199"/>
      <c r="Q94" s="163">
        <v>3</v>
      </c>
      <c r="R94" s="163"/>
      <c r="S94" s="198">
        <f t="shared" si="0"/>
        <v>3</v>
      </c>
      <c r="T94" s="135"/>
      <c r="U94" s="99"/>
      <c r="V94" s="106">
        <v>3</v>
      </c>
      <c r="W94" s="105">
        <f t="shared" si="3"/>
        <v>3</v>
      </c>
      <c r="X94" s="90"/>
      <c r="Y94" s="89">
        <f t="shared" si="1"/>
        <v>0</v>
      </c>
      <c r="Z94" s="89">
        <f t="shared" si="2"/>
        <v>0</v>
      </c>
      <c r="AA94" s="122">
        <v>5</v>
      </c>
      <c r="AB94" s="103"/>
      <c r="AC94" s="103"/>
      <c r="AD94" s="103"/>
      <c r="AE94" s="103"/>
      <c r="AF94" s="103"/>
      <c r="AG94" s="103"/>
      <c r="AH94" s="103"/>
    </row>
    <row r="95" spans="1:34" ht="67.5" customHeight="1" x14ac:dyDescent="0.25">
      <c r="A95" s="75">
        <v>6</v>
      </c>
      <c r="B95" s="136" t="s">
        <v>110</v>
      </c>
      <c r="C95" s="137"/>
      <c r="D95" s="137"/>
      <c r="E95" s="137"/>
      <c r="F95" s="137"/>
      <c r="G95" s="137"/>
      <c r="H95" s="138"/>
      <c r="I95" s="16" t="s">
        <v>19</v>
      </c>
      <c r="J95" s="82"/>
      <c r="K95" s="153" t="s">
        <v>87</v>
      </c>
      <c r="L95" s="153"/>
      <c r="M95" s="98"/>
      <c r="N95" s="98"/>
      <c r="O95" s="199"/>
      <c r="P95" s="199"/>
      <c r="Q95" s="163">
        <v>6</v>
      </c>
      <c r="R95" s="163"/>
      <c r="S95" s="198">
        <f t="shared" si="0"/>
        <v>6</v>
      </c>
      <c r="T95" s="135"/>
      <c r="U95" s="99"/>
      <c r="V95" s="106">
        <v>6</v>
      </c>
      <c r="W95" s="105">
        <f t="shared" si="3"/>
        <v>6</v>
      </c>
      <c r="X95" s="90"/>
      <c r="Y95" s="89">
        <f t="shared" si="1"/>
        <v>0</v>
      </c>
      <c r="Z95" s="89">
        <f t="shared" si="2"/>
        <v>0</v>
      </c>
      <c r="AA95" s="103">
        <v>3</v>
      </c>
      <c r="AB95" s="103"/>
      <c r="AC95" s="103"/>
      <c r="AD95" s="103"/>
      <c r="AE95" s="103"/>
      <c r="AF95" s="103"/>
      <c r="AG95" s="103"/>
      <c r="AH95" s="103"/>
    </row>
    <row r="96" spans="1:34" ht="18" customHeight="1" x14ac:dyDescent="0.25">
      <c r="A96" s="75"/>
      <c r="B96" s="133" t="s">
        <v>23</v>
      </c>
      <c r="C96" s="133"/>
      <c r="D96" s="133"/>
      <c r="E96" s="133"/>
      <c r="F96" s="18"/>
      <c r="G96" s="18"/>
      <c r="H96" s="18"/>
      <c r="I96" s="16"/>
      <c r="J96" s="16"/>
      <c r="K96" s="128"/>
      <c r="L96" s="128"/>
      <c r="M96" s="16"/>
      <c r="N96" s="16"/>
      <c r="O96" s="199"/>
      <c r="P96" s="199"/>
      <c r="Q96" s="153"/>
      <c r="R96" s="153"/>
      <c r="S96" s="135"/>
      <c r="T96" s="135"/>
      <c r="U96" s="76"/>
      <c r="V96" s="105"/>
      <c r="W96" s="105"/>
      <c r="X96" s="89"/>
      <c r="Y96" s="89"/>
      <c r="Z96" s="89"/>
      <c r="AA96" s="103"/>
      <c r="AB96" s="103"/>
      <c r="AC96" s="103"/>
      <c r="AD96" s="103"/>
      <c r="AE96" s="103"/>
      <c r="AF96" s="103"/>
      <c r="AG96" s="103"/>
      <c r="AH96" s="103"/>
    </row>
    <row r="97" spans="1:34" ht="36" customHeight="1" x14ac:dyDescent="0.25">
      <c r="A97" s="75">
        <v>1</v>
      </c>
      <c r="B97" s="136" t="s">
        <v>92</v>
      </c>
      <c r="C97" s="137"/>
      <c r="D97" s="137"/>
      <c r="E97" s="137"/>
      <c r="F97" s="137"/>
      <c r="G97" s="137"/>
      <c r="H97" s="138"/>
      <c r="I97" s="16" t="s">
        <v>19</v>
      </c>
      <c r="J97" s="16"/>
      <c r="K97" s="128" t="s">
        <v>26</v>
      </c>
      <c r="L97" s="128"/>
      <c r="M97" s="16"/>
      <c r="N97" s="16"/>
      <c r="O97" s="199"/>
      <c r="P97" s="199"/>
      <c r="Q97" s="163">
        <v>2</v>
      </c>
      <c r="R97" s="163"/>
      <c r="S97" s="198">
        <f>Q97</f>
        <v>2</v>
      </c>
      <c r="T97" s="135"/>
      <c r="U97" s="76"/>
      <c r="V97" s="107">
        <v>2</v>
      </c>
      <c r="W97" s="105">
        <f t="shared" si="3"/>
        <v>2</v>
      </c>
      <c r="X97" s="89"/>
      <c r="Y97" s="89">
        <f>V97-Q97</f>
        <v>0</v>
      </c>
      <c r="Z97" s="89">
        <f>Y97</f>
        <v>0</v>
      </c>
      <c r="AA97" s="103"/>
      <c r="AB97" s="103"/>
      <c r="AC97" s="103"/>
      <c r="AD97" s="103"/>
      <c r="AE97" s="103"/>
      <c r="AF97" s="103"/>
      <c r="AG97" s="103"/>
      <c r="AH97" s="103"/>
    </row>
    <row r="98" spans="1:34" ht="63" customHeight="1" x14ac:dyDescent="0.25">
      <c r="A98" s="75">
        <v>2</v>
      </c>
      <c r="B98" s="136" t="s">
        <v>111</v>
      </c>
      <c r="C98" s="137"/>
      <c r="D98" s="137"/>
      <c r="E98" s="137"/>
      <c r="F98" s="137"/>
      <c r="G98" s="137"/>
      <c r="H98" s="138"/>
      <c r="I98" s="16" t="s">
        <v>19</v>
      </c>
      <c r="J98" s="82"/>
      <c r="K98" s="128" t="s">
        <v>26</v>
      </c>
      <c r="L98" s="128"/>
      <c r="M98" s="82"/>
      <c r="N98" s="82"/>
      <c r="O98" s="199"/>
      <c r="P98" s="199"/>
      <c r="Q98" s="163">
        <v>6</v>
      </c>
      <c r="R98" s="163"/>
      <c r="S98" s="198">
        <f>Q98</f>
        <v>6</v>
      </c>
      <c r="T98" s="135"/>
      <c r="U98" s="99"/>
      <c r="V98" s="107">
        <v>5</v>
      </c>
      <c r="W98" s="105">
        <f t="shared" si="3"/>
        <v>5</v>
      </c>
      <c r="X98" s="90"/>
      <c r="Y98" s="89">
        <f>V98-Q98</f>
        <v>-1</v>
      </c>
      <c r="Z98" s="89">
        <f>Y98</f>
        <v>-1</v>
      </c>
      <c r="AA98" s="103"/>
      <c r="AB98" s="103"/>
      <c r="AC98" s="103"/>
      <c r="AD98" s="103"/>
      <c r="AE98" s="103"/>
      <c r="AF98" s="103"/>
      <c r="AG98" s="103"/>
      <c r="AH98" s="103"/>
    </row>
    <row r="99" spans="1:34" ht="18.75" customHeight="1" x14ac:dyDescent="0.25">
      <c r="A99" s="75"/>
      <c r="B99" s="133" t="s">
        <v>24</v>
      </c>
      <c r="C99" s="133"/>
      <c r="D99" s="133"/>
      <c r="E99" s="133"/>
      <c r="F99" s="18"/>
      <c r="G99" s="18"/>
      <c r="H99" s="18"/>
      <c r="I99" s="16"/>
      <c r="J99" s="16"/>
      <c r="K99" s="128"/>
      <c r="L99" s="128"/>
      <c r="M99" s="16"/>
      <c r="N99" s="16"/>
      <c r="O99" s="200"/>
      <c r="P99" s="200"/>
      <c r="Q99" s="128"/>
      <c r="R99" s="128"/>
      <c r="S99" s="135"/>
      <c r="T99" s="135"/>
      <c r="U99" s="76"/>
      <c r="V99" s="75"/>
      <c r="W99" s="75"/>
      <c r="X99" s="75"/>
      <c r="Y99" s="86"/>
      <c r="Z99" s="86"/>
      <c r="AA99" s="103"/>
      <c r="AB99" s="103"/>
      <c r="AC99" s="103"/>
      <c r="AD99" s="103"/>
      <c r="AE99" s="103"/>
      <c r="AF99" s="103"/>
      <c r="AG99" s="103"/>
      <c r="AH99" s="103"/>
    </row>
    <row r="100" spans="1:34" ht="51" customHeight="1" x14ac:dyDescent="0.25">
      <c r="A100" s="75">
        <v>1</v>
      </c>
      <c r="B100" s="130" t="s">
        <v>66</v>
      </c>
      <c r="C100" s="131"/>
      <c r="D100" s="131"/>
      <c r="E100" s="131"/>
      <c r="F100" s="131"/>
      <c r="G100" s="131"/>
      <c r="H100" s="132"/>
      <c r="I100" s="16" t="s">
        <v>18</v>
      </c>
      <c r="J100" s="16"/>
      <c r="K100" s="128" t="s">
        <v>21</v>
      </c>
      <c r="L100" s="128"/>
      <c r="M100" s="16"/>
      <c r="N100" s="16"/>
      <c r="O100" s="200"/>
      <c r="P100" s="200"/>
      <c r="Q100" s="134">
        <f>Q91/Q97</f>
        <v>1013595.6850000001</v>
      </c>
      <c r="R100" s="134"/>
      <c r="S100" s="126">
        <f>Q100</f>
        <v>1013595.6850000001</v>
      </c>
      <c r="T100" s="126"/>
      <c r="U100" s="96"/>
      <c r="V100" s="100">
        <f>V91/V97</f>
        <v>788051.46</v>
      </c>
      <c r="W100" s="85">
        <f>V100</f>
        <v>788051.46</v>
      </c>
      <c r="X100" s="86"/>
      <c r="Y100" s="86">
        <f>V100-Q100</f>
        <v>-225544.22500000009</v>
      </c>
      <c r="Z100" s="86">
        <f>Y100</f>
        <v>-225544.22500000009</v>
      </c>
      <c r="AA100" s="103"/>
      <c r="AB100" s="123"/>
      <c r="AC100" s="103" t="s">
        <v>83</v>
      </c>
      <c r="AD100" s="103"/>
      <c r="AE100" s="103"/>
      <c r="AF100" s="103"/>
      <c r="AG100" s="103"/>
      <c r="AH100" s="103"/>
    </row>
    <row r="101" spans="1:34" ht="102.75" customHeight="1" x14ac:dyDescent="0.25">
      <c r="A101" s="75">
        <v>2</v>
      </c>
      <c r="B101" s="130" t="s">
        <v>112</v>
      </c>
      <c r="C101" s="131"/>
      <c r="D101" s="131"/>
      <c r="E101" s="131"/>
      <c r="F101" s="77"/>
      <c r="G101" s="77"/>
      <c r="H101" s="78"/>
      <c r="I101" s="16" t="s">
        <v>18</v>
      </c>
      <c r="J101" s="82"/>
      <c r="K101" s="128" t="s">
        <v>21</v>
      </c>
      <c r="L101" s="128"/>
      <c r="M101" s="16"/>
      <c r="N101" s="16"/>
      <c r="O101" s="200"/>
      <c r="P101" s="200"/>
      <c r="Q101" s="165">
        <f>Q93/Q98</f>
        <v>644023.27166666661</v>
      </c>
      <c r="R101" s="166"/>
      <c r="S101" s="126">
        <f>Q101</f>
        <v>644023.27166666661</v>
      </c>
      <c r="T101" s="126"/>
      <c r="U101" s="96"/>
      <c r="V101" s="87">
        <f>V93/V98</f>
        <v>509515.86199999991</v>
      </c>
      <c r="W101" s="85">
        <f>V101</f>
        <v>509515.86199999991</v>
      </c>
      <c r="X101" s="86"/>
      <c r="Y101" s="86">
        <f>V101-Q101</f>
        <v>-134507.4096666667</v>
      </c>
      <c r="Z101" s="86">
        <f>Y101</f>
        <v>-134507.4096666667</v>
      </c>
      <c r="AA101" s="103"/>
      <c r="AB101" s="123"/>
      <c r="AC101" s="103"/>
      <c r="AD101" s="103"/>
      <c r="AE101" s="103"/>
      <c r="AF101" s="103"/>
      <c r="AG101" s="103"/>
      <c r="AH101" s="103"/>
    </row>
    <row r="102" spans="1:34" ht="19.5" customHeight="1" x14ac:dyDescent="0.25">
      <c r="A102" s="75"/>
      <c r="B102" s="133" t="s">
        <v>25</v>
      </c>
      <c r="C102" s="133"/>
      <c r="D102" s="133"/>
      <c r="E102" s="133"/>
      <c r="F102" s="18"/>
      <c r="G102" s="18"/>
      <c r="H102" s="18"/>
      <c r="I102" s="16"/>
      <c r="J102" s="16"/>
      <c r="K102" s="128"/>
      <c r="L102" s="128"/>
      <c r="M102" s="16"/>
      <c r="N102" s="16"/>
      <c r="O102" s="200"/>
      <c r="P102" s="200"/>
      <c r="Q102" s="128"/>
      <c r="R102" s="128"/>
      <c r="S102" s="135"/>
      <c r="T102" s="135"/>
      <c r="U102" s="76"/>
      <c r="V102" s="75"/>
      <c r="W102" s="75"/>
      <c r="X102" s="75"/>
      <c r="Y102" s="86"/>
      <c r="Z102" s="86"/>
      <c r="AA102" s="103"/>
      <c r="AB102" s="123"/>
      <c r="AC102" s="103"/>
      <c r="AD102" s="103"/>
      <c r="AE102" s="103"/>
      <c r="AF102" s="103"/>
      <c r="AG102" s="103"/>
      <c r="AH102" s="103"/>
    </row>
    <row r="103" spans="1:34" ht="70.5" customHeight="1" x14ac:dyDescent="0.25">
      <c r="A103" s="75">
        <v>1</v>
      </c>
      <c r="B103" s="127" t="s">
        <v>93</v>
      </c>
      <c r="C103" s="127"/>
      <c r="D103" s="127"/>
      <c r="E103" s="127"/>
      <c r="F103" s="79"/>
      <c r="G103" s="79"/>
      <c r="H103" s="79"/>
      <c r="I103" s="16" t="s">
        <v>94</v>
      </c>
      <c r="J103" s="16"/>
      <c r="K103" s="128" t="s">
        <v>21</v>
      </c>
      <c r="L103" s="128"/>
      <c r="M103" s="16"/>
      <c r="N103" s="16"/>
      <c r="O103" s="200"/>
      <c r="P103" s="200"/>
      <c r="Q103" s="129">
        <f>Q97/Q94*100</f>
        <v>66.666666666666657</v>
      </c>
      <c r="R103" s="129"/>
      <c r="S103" s="125">
        <f>Q103</f>
        <v>66.666666666666657</v>
      </c>
      <c r="T103" s="125"/>
      <c r="U103" s="101"/>
      <c r="V103" s="102">
        <f>V97/V94*100</f>
        <v>66.666666666666657</v>
      </c>
      <c r="W103" s="85">
        <f>V103</f>
        <v>66.666666666666657</v>
      </c>
      <c r="X103" s="75"/>
      <c r="Y103" s="86">
        <f>V103-Q103</f>
        <v>0</v>
      </c>
      <c r="Z103" s="86">
        <f>Y103</f>
        <v>0</v>
      </c>
      <c r="AA103" s="103"/>
      <c r="AB103" s="123"/>
      <c r="AC103" s="103"/>
      <c r="AD103" s="103"/>
      <c r="AE103" s="103"/>
      <c r="AF103" s="103"/>
      <c r="AG103" s="103"/>
      <c r="AH103" s="103"/>
    </row>
    <row r="104" spans="1:34" ht="32.25" customHeight="1" x14ac:dyDescent="0.25">
      <c r="A104" s="75">
        <v>2</v>
      </c>
      <c r="B104" s="127" t="s">
        <v>113</v>
      </c>
      <c r="C104" s="127"/>
      <c r="D104" s="127"/>
      <c r="E104" s="127"/>
      <c r="F104" s="79"/>
      <c r="G104" s="79"/>
      <c r="H104" s="79"/>
      <c r="I104" s="16" t="s">
        <v>94</v>
      </c>
      <c r="J104" s="16"/>
      <c r="K104" s="128" t="s">
        <v>21</v>
      </c>
      <c r="L104" s="128"/>
      <c r="M104" s="16"/>
      <c r="N104" s="16"/>
      <c r="O104" s="200"/>
      <c r="P104" s="200"/>
      <c r="Q104" s="129">
        <v>100</v>
      </c>
      <c r="R104" s="129"/>
      <c r="S104" s="125">
        <f>Q104</f>
        <v>100</v>
      </c>
      <c r="T104" s="125"/>
      <c r="U104" s="101"/>
      <c r="V104" s="102">
        <v>100</v>
      </c>
      <c r="W104" s="85">
        <f>V104</f>
        <v>100</v>
      </c>
      <c r="X104" s="75"/>
      <c r="Y104" s="86">
        <f>V104-Q104</f>
        <v>0</v>
      </c>
      <c r="Z104" s="86">
        <f>Y104</f>
        <v>0</v>
      </c>
      <c r="AA104" s="103"/>
      <c r="AB104" s="123"/>
      <c r="AC104" s="103"/>
      <c r="AD104" s="103"/>
      <c r="AE104" s="103"/>
      <c r="AF104" s="103"/>
      <c r="AG104" s="103"/>
      <c r="AH104" s="103"/>
    </row>
    <row r="105" spans="1:34" ht="146.25" customHeight="1" x14ac:dyDescent="0.25">
      <c r="A105" s="75">
        <v>3</v>
      </c>
      <c r="B105" s="127" t="s">
        <v>114</v>
      </c>
      <c r="C105" s="127"/>
      <c r="D105" s="127"/>
      <c r="E105" s="127"/>
      <c r="F105" s="79"/>
      <c r="G105" s="79"/>
      <c r="H105" s="79"/>
      <c r="I105" s="16" t="s">
        <v>94</v>
      </c>
      <c r="J105" s="16"/>
      <c r="K105" s="128" t="s">
        <v>21</v>
      </c>
      <c r="L105" s="128"/>
      <c r="M105" s="16"/>
      <c r="N105" s="16"/>
      <c r="O105" s="200"/>
      <c r="P105" s="200"/>
      <c r="Q105" s="129">
        <f>Q98/Q95*100</f>
        <v>100</v>
      </c>
      <c r="R105" s="129"/>
      <c r="S105" s="125">
        <f>Q105</f>
        <v>100</v>
      </c>
      <c r="T105" s="125"/>
      <c r="U105" s="101"/>
      <c r="V105" s="102">
        <f>V98/V95*100</f>
        <v>83.333333333333343</v>
      </c>
      <c r="W105" s="85">
        <f>V105</f>
        <v>83.333333333333343</v>
      </c>
      <c r="X105" s="75"/>
      <c r="Y105" s="86">
        <f>V105-Q105</f>
        <v>-16.666666666666657</v>
      </c>
      <c r="Z105" s="86">
        <f>Y105</f>
        <v>-16.666666666666657</v>
      </c>
      <c r="AA105" s="103"/>
      <c r="AB105" s="123"/>
      <c r="AC105" s="103"/>
      <c r="AD105" s="103"/>
      <c r="AE105" s="103"/>
      <c r="AF105" s="103"/>
      <c r="AG105" s="103"/>
      <c r="AH105" s="103"/>
    </row>
    <row r="106" spans="1:34" ht="19.5" customHeight="1" x14ac:dyDescent="0.25">
      <c r="A106" s="15"/>
      <c r="B106" s="154" t="s">
        <v>115</v>
      </c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6"/>
      <c r="U106" s="10"/>
      <c r="V106" s="10"/>
      <c r="W106" s="10"/>
      <c r="X106" s="10"/>
      <c r="Y106" s="10"/>
      <c r="Z106" s="10"/>
      <c r="AA106" s="103"/>
      <c r="AB106" s="103"/>
      <c r="AC106" s="103"/>
      <c r="AD106" s="103"/>
      <c r="AE106" s="103"/>
      <c r="AF106" s="103"/>
      <c r="AG106" s="103"/>
      <c r="AH106" s="103"/>
    </row>
    <row r="107" spans="1:34" ht="20.25" customHeight="1" x14ac:dyDescent="0.25">
      <c r="A107" s="15"/>
      <c r="B107" s="133" t="s">
        <v>22</v>
      </c>
      <c r="C107" s="133"/>
      <c r="D107" s="133"/>
      <c r="E107" s="133"/>
      <c r="F107" s="18"/>
      <c r="G107" s="18"/>
      <c r="H107" s="18"/>
      <c r="I107" s="10"/>
      <c r="J107" s="10"/>
      <c r="K107" s="157"/>
      <c r="L107" s="157"/>
      <c r="M107" s="14"/>
      <c r="N107" s="14"/>
      <c r="O107" s="157"/>
      <c r="P107" s="157"/>
      <c r="Q107" s="157"/>
      <c r="R107" s="157"/>
      <c r="S107" s="157"/>
      <c r="T107" s="157"/>
      <c r="U107" s="10"/>
      <c r="V107" s="10"/>
      <c r="W107" s="10"/>
      <c r="X107" s="10"/>
      <c r="Y107" s="10"/>
      <c r="Z107" s="10"/>
      <c r="AA107" s="103"/>
      <c r="AB107" s="103"/>
      <c r="AC107" s="103"/>
      <c r="AD107" s="103"/>
      <c r="AE107" s="103"/>
      <c r="AF107" s="103"/>
      <c r="AG107" s="103"/>
      <c r="AH107" s="103"/>
    </row>
    <row r="108" spans="1:34" ht="18" customHeight="1" x14ac:dyDescent="0.25">
      <c r="A108" s="75">
        <v>1</v>
      </c>
      <c r="B108" s="127" t="s">
        <v>107</v>
      </c>
      <c r="C108" s="127"/>
      <c r="D108" s="127"/>
      <c r="E108" s="127"/>
      <c r="F108" s="79"/>
      <c r="G108" s="79"/>
      <c r="H108" s="79"/>
      <c r="I108" s="16" t="s">
        <v>18</v>
      </c>
      <c r="J108" s="16"/>
      <c r="K108" s="128" t="s">
        <v>20</v>
      </c>
      <c r="L108" s="128"/>
      <c r="M108" s="16"/>
      <c r="N108" s="16"/>
      <c r="O108" s="126">
        <f>O109+O110</f>
        <v>734000</v>
      </c>
      <c r="P108" s="126"/>
      <c r="Q108" s="149"/>
      <c r="R108" s="149"/>
      <c r="S108" s="126">
        <f>O108</f>
        <v>734000</v>
      </c>
      <c r="T108" s="126"/>
      <c r="U108" s="86">
        <f>U109+U110</f>
        <v>633020.47</v>
      </c>
      <c r="V108" s="86"/>
      <c r="W108" s="86">
        <f>U108</f>
        <v>633020.47</v>
      </c>
      <c r="X108" s="86">
        <f>U108-O108</f>
        <v>-100979.53000000003</v>
      </c>
      <c r="Y108" s="86"/>
      <c r="Z108" s="86">
        <f>S108-W108</f>
        <v>100979.53000000003</v>
      </c>
      <c r="AA108" s="103"/>
      <c r="AB108" s="103"/>
      <c r="AC108" s="103"/>
      <c r="AD108" s="103"/>
      <c r="AE108" s="103"/>
      <c r="AF108" s="103"/>
      <c r="AG108" s="103"/>
      <c r="AH108" s="103"/>
    </row>
    <row r="109" spans="1:34" ht="34.5" customHeight="1" x14ac:dyDescent="0.25">
      <c r="A109" s="75">
        <v>2</v>
      </c>
      <c r="B109" s="150" t="s">
        <v>116</v>
      </c>
      <c r="C109" s="151"/>
      <c r="D109" s="151"/>
      <c r="E109" s="151"/>
      <c r="F109" s="151"/>
      <c r="G109" s="151"/>
      <c r="H109" s="152"/>
      <c r="I109" s="16" t="s">
        <v>19</v>
      </c>
      <c r="J109" s="16"/>
      <c r="K109" s="153" t="s">
        <v>20</v>
      </c>
      <c r="L109" s="153"/>
      <c r="M109" s="88"/>
      <c r="N109" s="97"/>
      <c r="O109" s="126">
        <v>150000</v>
      </c>
      <c r="P109" s="126"/>
      <c r="Q109" s="202"/>
      <c r="R109" s="202"/>
      <c r="S109" s="126">
        <f>O109</f>
        <v>150000</v>
      </c>
      <c r="T109" s="126"/>
      <c r="U109" s="112">
        <v>149716.92000000001</v>
      </c>
      <c r="V109" s="113"/>
      <c r="W109" s="86">
        <f>U109</f>
        <v>149716.92000000001</v>
      </c>
      <c r="X109" s="86">
        <f t="shared" ref="X109:X131" si="4">U109-O109</f>
        <v>-283.07999999998719</v>
      </c>
      <c r="Y109" s="86"/>
      <c r="Z109" s="86">
        <f t="shared" ref="Z109:Z131" si="5">S109-W109</f>
        <v>283.07999999998719</v>
      </c>
      <c r="AA109" s="103"/>
      <c r="AB109" s="103" t="s">
        <v>135</v>
      </c>
      <c r="AC109" s="103"/>
      <c r="AD109" s="103"/>
      <c r="AE109" s="103"/>
      <c r="AF109" s="103"/>
      <c r="AG109" s="103"/>
      <c r="AH109" s="103"/>
    </row>
    <row r="110" spans="1:34" ht="33" customHeight="1" x14ac:dyDescent="0.25">
      <c r="A110" s="75">
        <v>3</v>
      </c>
      <c r="B110" s="136" t="s">
        <v>117</v>
      </c>
      <c r="C110" s="137"/>
      <c r="D110" s="137"/>
      <c r="E110" s="137"/>
      <c r="F110" s="137"/>
      <c r="G110" s="137"/>
      <c r="H110" s="138"/>
      <c r="I110" s="16" t="s">
        <v>19</v>
      </c>
      <c r="J110" s="82"/>
      <c r="K110" s="153" t="s">
        <v>20</v>
      </c>
      <c r="L110" s="153"/>
      <c r="M110" s="98"/>
      <c r="N110" s="98"/>
      <c r="O110" s="126">
        <v>584000</v>
      </c>
      <c r="P110" s="126"/>
      <c r="Q110" s="202"/>
      <c r="R110" s="202"/>
      <c r="S110" s="126">
        <f>O110</f>
        <v>584000</v>
      </c>
      <c r="T110" s="126"/>
      <c r="U110" s="114">
        <v>483303.55</v>
      </c>
      <c r="V110" s="113"/>
      <c r="W110" s="86">
        <f>U110</f>
        <v>483303.55</v>
      </c>
      <c r="X110" s="86">
        <f t="shared" si="4"/>
        <v>-100696.45000000001</v>
      </c>
      <c r="Y110" s="86"/>
      <c r="Z110" s="86">
        <f t="shared" si="5"/>
        <v>100696.45000000001</v>
      </c>
      <c r="AA110" s="103"/>
      <c r="AB110" s="103"/>
      <c r="AC110" s="103"/>
      <c r="AD110" s="103"/>
      <c r="AE110" s="103"/>
      <c r="AF110" s="103"/>
      <c r="AG110" s="103"/>
      <c r="AH110" s="103"/>
    </row>
    <row r="111" spans="1:34" ht="38.25" customHeight="1" x14ac:dyDescent="0.25">
      <c r="A111" s="75">
        <v>4</v>
      </c>
      <c r="B111" s="136" t="s">
        <v>118</v>
      </c>
      <c r="C111" s="137"/>
      <c r="D111" s="137"/>
      <c r="E111" s="137"/>
      <c r="F111" s="137"/>
      <c r="G111" s="137"/>
      <c r="H111" s="138"/>
      <c r="I111" s="16" t="s">
        <v>19</v>
      </c>
      <c r="J111" s="82"/>
      <c r="K111" s="153" t="s">
        <v>120</v>
      </c>
      <c r="L111" s="153"/>
      <c r="M111" s="98"/>
      <c r="N111" s="98"/>
      <c r="O111" s="139">
        <v>25</v>
      </c>
      <c r="P111" s="139"/>
      <c r="Q111" s="140"/>
      <c r="R111" s="140"/>
      <c r="S111" s="139">
        <f>O111</f>
        <v>25</v>
      </c>
      <c r="T111" s="139"/>
      <c r="U111" s="108">
        <v>25</v>
      </c>
      <c r="V111" s="106"/>
      <c r="W111" s="105">
        <f>U111</f>
        <v>25</v>
      </c>
      <c r="X111" s="95">
        <f t="shared" si="4"/>
        <v>0</v>
      </c>
      <c r="Y111" s="105"/>
      <c r="Z111" s="95">
        <f t="shared" si="5"/>
        <v>0</v>
      </c>
      <c r="AA111" s="103"/>
      <c r="AB111" s="103"/>
      <c r="AC111" s="103"/>
      <c r="AD111" s="103"/>
      <c r="AE111" s="103"/>
      <c r="AF111" s="103"/>
      <c r="AG111" s="103"/>
      <c r="AH111" s="103"/>
    </row>
    <row r="112" spans="1:34" ht="65.25" customHeight="1" x14ac:dyDescent="0.25">
      <c r="A112" s="75">
        <v>5</v>
      </c>
      <c r="B112" s="136" t="s">
        <v>119</v>
      </c>
      <c r="C112" s="137"/>
      <c r="D112" s="137"/>
      <c r="E112" s="137"/>
      <c r="F112" s="137"/>
      <c r="G112" s="137"/>
      <c r="H112" s="138"/>
      <c r="I112" s="16" t="s">
        <v>19</v>
      </c>
      <c r="J112" s="82"/>
      <c r="K112" s="153" t="s">
        <v>87</v>
      </c>
      <c r="L112" s="153"/>
      <c r="M112" s="98"/>
      <c r="N112" s="98"/>
      <c r="O112" s="139">
        <v>1</v>
      </c>
      <c r="P112" s="139"/>
      <c r="Q112" s="140"/>
      <c r="R112" s="140"/>
      <c r="S112" s="139">
        <f>O112</f>
        <v>1</v>
      </c>
      <c r="T112" s="139"/>
      <c r="U112" s="108">
        <v>1</v>
      </c>
      <c r="V112" s="106"/>
      <c r="W112" s="105">
        <f>U112</f>
        <v>1</v>
      </c>
      <c r="X112" s="95">
        <f t="shared" si="4"/>
        <v>0</v>
      </c>
      <c r="Y112" s="105"/>
      <c r="Z112" s="95">
        <f t="shared" si="5"/>
        <v>0</v>
      </c>
      <c r="AA112" s="103"/>
      <c r="AB112" s="103"/>
      <c r="AC112" s="103"/>
      <c r="AD112" s="103"/>
      <c r="AE112" s="103"/>
      <c r="AF112" s="103"/>
      <c r="AG112" s="103"/>
      <c r="AH112" s="103"/>
    </row>
    <row r="113" spans="1:34" ht="18" customHeight="1" x14ac:dyDescent="0.25">
      <c r="A113" s="75"/>
      <c r="B113" s="133" t="s">
        <v>23</v>
      </c>
      <c r="C113" s="133"/>
      <c r="D113" s="133"/>
      <c r="E113" s="133"/>
      <c r="F113" s="18"/>
      <c r="G113" s="18"/>
      <c r="H113" s="18"/>
      <c r="I113" s="16"/>
      <c r="J113" s="16"/>
      <c r="K113" s="128"/>
      <c r="L113" s="128"/>
      <c r="M113" s="16"/>
      <c r="N113" s="16"/>
      <c r="O113" s="200"/>
      <c r="P113" s="200"/>
      <c r="Q113" s="128"/>
      <c r="R113" s="128"/>
      <c r="S113" s="135"/>
      <c r="T113" s="135"/>
      <c r="U113" s="75"/>
      <c r="V113" s="89"/>
      <c r="W113" s="89"/>
      <c r="X113" s="95"/>
      <c r="Y113" s="75"/>
      <c r="Z113" s="95"/>
      <c r="AA113" s="103"/>
      <c r="AB113" s="103"/>
      <c r="AC113" s="103"/>
      <c r="AD113" s="103"/>
      <c r="AE113" s="103"/>
      <c r="AF113" s="103"/>
      <c r="AG113" s="103"/>
      <c r="AH113" s="103"/>
    </row>
    <row r="114" spans="1:34" ht="36" customHeight="1" x14ac:dyDescent="0.25">
      <c r="A114" s="75">
        <v>1</v>
      </c>
      <c r="B114" s="136" t="s">
        <v>121</v>
      </c>
      <c r="C114" s="137"/>
      <c r="D114" s="137"/>
      <c r="E114" s="137"/>
      <c r="F114" s="137"/>
      <c r="G114" s="137"/>
      <c r="H114" s="138"/>
      <c r="I114" s="16" t="s">
        <v>19</v>
      </c>
      <c r="J114" s="16"/>
      <c r="K114" s="128" t="s">
        <v>64</v>
      </c>
      <c r="L114" s="128"/>
      <c r="M114" s="16"/>
      <c r="N114" s="16"/>
      <c r="O114" s="270">
        <v>15</v>
      </c>
      <c r="P114" s="271"/>
      <c r="Q114" s="272"/>
      <c r="R114" s="273"/>
      <c r="S114" s="274">
        <f>O114</f>
        <v>15</v>
      </c>
      <c r="T114" s="275"/>
      <c r="U114" s="75">
        <v>15</v>
      </c>
      <c r="V114" s="91"/>
      <c r="W114" s="89">
        <f>U114</f>
        <v>15</v>
      </c>
      <c r="X114" s="95">
        <f t="shared" si="4"/>
        <v>0</v>
      </c>
      <c r="Y114" s="75"/>
      <c r="Z114" s="95">
        <f t="shared" si="5"/>
        <v>0</v>
      </c>
      <c r="AA114" s="103"/>
      <c r="AB114" s="103"/>
      <c r="AC114" s="103"/>
      <c r="AD114" s="103"/>
      <c r="AE114" s="103"/>
      <c r="AF114" s="103"/>
      <c r="AG114" s="103"/>
      <c r="AH114" s="103"/>
    </row>
    <row r="115" spans="1:34" ht="63" customHeight="1" x14ac:dyDescent="0.25">
      <c r="A115" s="75">
        <v>2</v>
      </c>
      <c r="B115" s="136" t="s">
        <v>122</v>
      </c>
      <c r="C115" s="137"/>
      <c r="D115" s="137"/>
      <c r="E115" s="137"/>
      <c r="F115" s="137"/>
      <c r="G115" s="137"/>
      <c r="H115" s="138"/>
      <c r="I115" s="16" t="s">
        <v>19</v>
      </c>
      <c r="J115" s="82"/>
      <c r="K115" s="128" t="s">
        <v>64</v>
      </c>
      <c r="L115" s="128"/>
      <c r="M115" s="82"/>
      <c r="N115" s="82"/>
      <c r="O115" s="135">
        <v>1</v>
      </c>
      <c r="P115" s="135"/>
      <c r="Q115" s="163"/>
      <c r="R115" s="163"/>
      <c r="S115" s="198">
        <f>O115</f>
        <v>1</v>
      </c>
      <c r="T115" s="135"/>
      <c r="U115" s="109">
        <v>1</v>
      </c>
      <c r="V115" s="91"/>
      <c r="W115" s="89">
        <f>U115</f>
        <v>1</v>
      </c>
      <c r="X115" s="95">
        <f t="shared" si="4"/>
        <v>0</v>
      </c>
      <c r="Y115" s="75"/>
      <c r="Z115" s="95">
        <f t="shared" si="5"/>
        <v>0</v>
      </c>
      <c r="AA115" s="103"/>
      <c r="AB115" s="103"/>
      <c r="AC115" s="103"/>
      <c r="AD115" s="103"/>
      <c r="AE115" s="103"/>
      <c r="AF115" s="103"/>
      <c r="AG115" s="103"/>
      <c r="AH115" s="103"/>
    </row>
    <row r="116" spans="1:34" ht="18.75" customHeight="1" x14ac:dyDescent="0.25">
      <c r="A116" s="75"/>
      <c r="B116" s="133" t="s">
        <v>24</v>
      </c>
      <c r="C116" s="133"/>
      <c r="D116" s="133"/>
      <c r="E116" s="133"/>
      <c r="F116" s="18"/>
      <c r="G116" s="18"/>
      <c r="H116" s="18"/>
      <c r="I116" s="16"/>
      <c r="J116" s="16"/>
      <c r="K116" s="128"/>
      <c r="L116" s="128"/>
      <c r="M116" s="16"/>
      <c r="N116" s="16"/>
      <c r="O116" s="200"/>
      <c r="P116" s="200"/>
      <c r="Q116" s="128"/>
      <c r="R116" s="128"/>
      <c r="S116" s="135"/>
      <c r="T116" s="135"/>
      <c r="U116" s="75"/>
      <c r="V116" s="75"/>
      <c r="W116" s="75"/>
      <c r="X116" s="95"/>
      <c r="Y116" s="75"/>
      <c r="Z116" s="95"/>
      <c r="AA116" s="103"/>
      <c r="AB116" s="103"/>
      <c r="AC116" s="103"/>
      <c r="AD116" s="103"/>
      <c r="AE116" s="103"/>
      <c r="AF116" s="103"/>
      <c r="AG116" s="103"/>
      <c r="AH116" s="103"/>
    </row>
    <row r="117" spans="1:34" ht="31.5" customHeight="1" x14ac:dyDescent="0.25">
      <c r="A117" s="75">
        <v>1</v>
      </c>
      <c r="B117" s="130" t="s">
        <v>123</v>
      </c>
      <c r="C117" s="131"/>
      <c r="D117" s="131"/>
      <c r="E117" s="131"/>
      <c r="F117" s="131"/>
      <c r="G117" s="131"/>
      <c r="H117" s="132"/>
      <c r="I117" s="16" t="s">
        <v>18</v>
      </c>
      <c r="J117" s="16"/>
      <c r="K117" s="128" t="s">
        <v>21</v>
      </c>
      <c r="L117" s="128"/>
      <c r="M117" s="16"/>
      <c r="N117" s="16"/>
      <c r="O117" s="126">
        <f>O109/O114</f>
        <v>10000</v>
      </c>
      <c r="P117" s="126"/>
      <c r="Q117" s="134"/>
      <c r="R117" s="134"/>
      <c r="S117" s="126">
        <f>O117</f>
        <v>10000</v>
      </c>
      <c r="T117" s="126"/>
      <c r="U117" s="86">
        <f>U109/U114</f>
        <v>9981.1280000000006</v>
      </c>
      <c r="V117" s="100"/>
      <c r="W117" s="85">
        <f>U117</f>
        <v>9981.1280000000006</v>
      </c>
      <c r="X117" s="86">
        <f t="shared" si="4"/>
        <v>-18.871999999999389</v>
      </c>
      <c r="Y117" s="86"/>
      <c r="Z117" s="86">
        <f t="shared" si="5"/>
        <v>18.871999999999389</v>
      </c>
      <c r="AA117" s="103"/>
      <c r="AB117" s="123"/>
      <c r="AC117" s="103" t="s">
        <v>83</v>
      </c>
      <c r="AD117" s="103"/>
      <c r="AE117" s="103"/>
      <c r="AF117" s="103"/>
      <c r="AG117" s="103"/>
      <c r="AH117" s="103"/>
    </row>
    <row r="118" spans="1:34" ht="51" customHeight="1" x14ac:dyDescent="0.25">
      <c r="A118" s="75">
        <v>2</v>
      </c>
      <c r="B118" s="130" t="s">
        <v>124</v>
      </c>
      <c r="C118" s="131"/>
      <c r="D118" s="131"/>
      <c r="E118" s="131"/>
      <c r="F118" s="77"/>
      <c r="G118" s="77"/>
      <c r="H118" s="78"/>
      <c r="I118" s="16" t="s">
        <v>18</v>
      </c>
      <c r="J118" s="82"/>
      <c r="K118" s="128" t="s">
        <v>21</v>
      </c>
      <c r="L118" s="128"/>
      <c r="M118" s="16"/>
      <c r="N118" s="16"/>
      <c r="O118" s="126">
        <f>O110/O112</f>
        <v>584000</v>
      </c>
      <c r="P118" s="126"/>
      <c r="Q118" s="165"/>
      <c r="R118" s="166"/>
      <c r="S118" s="126">
        <f>O118</f>
        <v>584000</v>
      </c>
      <c r="T118" s="126"/>
      <c r="U118" s="86">
        <f>U110/U115</f>
        <v>483303.55</v>
      </c>
      <c r="V118" s="87"/>
      <c r="W118" s="85">
        <f>U118</f>
        <v>483303.55</v>
      </c>
      <c r="X118" s="86">
        <f t="shared" si="4"/>
        <v>-100696.45000000001</v>
      </c>
      <c r="Y118" s="86"/>
      <c r="Z118" s="86">
        <f t="shared" si="5"/>
        <v>100696.45000000001</v>
      </c>
      <c r="AA118" s="103"/>
      <c r="AB118" s="123"/>
      <c r="AC118" s="103"/>
      <c r="AD118" s="103"/>
      <c r="AE118" s="103"/>
      <c r="AF118" s="103"/>
      <c r="AG118" s="103"/>
      <c r="AH118" s="103"/>
    </row>
    <row r="119" spans="1:34" ht="19.5" customHeight="1" x14ac:dyDescent="0.25">
      <c r="A119" s="75"/>
      <c r="B119" s="133" t="s">
        <v>25</v>
      </c>
      <c r="C119" s="133"/>
      <c r="D119" s="133"/>
      <c r="E119" s="133"/>
      <c r="F119" s="18"/>
      <c r="G119" s="18"/>
      <c r="H119" s="18"/>
      <c r="I119" s="16"/>
      <c r="J119" s="16"/>
      <c r="K119" s="128"/>
      <c r="L119" s="128"/>
      <c r="M119" s="16"/>
      <c r="N119" s="16"/>
      <c r="O119" s="125"/>
      <c r="P119" s="125"/>
      <c r="Q119" s="129"/>
      <c r="R119" s="129"/>
      <c r="S119" s="125"/>
      <c r="T119" s="125"/>
      <c r="U119" s="95"/>
      <c r="V119" s="95"/>
      <c r="W119" s="95"/>
      <c r="X119" s="95"/>
      <c r="Y119" s="95"/>
      <c r="Z119" s="95"/>
      <c r="AA119" s="103"/>
      <c r="AB119" s="123"/>
      <c r="AC119" s="103"/>
      <c r="AD119" s="103"/>
      <c r="AE119" s="103"/>
      <c r="AF119" s="103"/>
      <c r="AG119" s="103"/>
      <c r="AH119" s="103"/>
    </row>
    <row r="120" spans="1:34" ht="47.25" customHeight="1" x14ac:dyDescent="0.25">
      <c r="A120" s="75">
        <v>1</v>
      </c>
      <c r="B120" s="127" t="s">
        <v>125</v>
      </c>
      <c r="C120" s="127"/>
      <c r="D120" s="127"/>
      <c r="E120" s="127"/>
      <c r="F120" s="79"/>
      <c r="G120" s="79"/>
      <c r="H120" s="79"/>
      <c r="I120" s="16" t="s">
        <v>94</v>
      </c>
      <c r="J120" s="16"/>
      <c r="K120" s="128" t="s">
        <v>21</v>
      </c>
      <c r="L120" s="128"/>
      <c r="M120" s="16"/>
      <c r="N120" s="16"/>
      <c r="O120" s="125">
        <f>O114/O111*100</f>
        <v>60</v>
      </c>
      <c r="P120" s="125"/>
      <c r="Q120" s="129"/>
      <c r="R120" s="129"/>
      <c r="S120" s="125">
        <f>O120</f>
        <v>60</v>
      </c>
      <c r="T120" s="125"/>
      <c r="U120" s="95">
        <f>U114/U111*100</f>
        <v>60</v>
      </c>
      <c r="V120" s="102"/>
      <c r="W120" s="92">
        <f>U120</f>
        <v>60</v>
      </c>
      <c r="X120" s="95">
        <f t="shared" si="4"/>
        <v>0</v>
      </c>
      <c r="Y120" s="95"/>
      <c r="Z120" s="95">
        <f t="shared" si="5"/>
        <v>0</v>
      </c>
      <c r="AA120" s="103"/>
      <c r="AB120" s="123"/>
      <c r="AC120" s="103"/>
      <c r="AD120" s="103"/>
      <c r="AE120" s="103"/>
      <c r="AF120" s="103"/>
      <c r="AG120" s="103"/>
      <c r="AH120" s="103"/>
    </row>
    <row r="121" spans="1:34" ht="65.25" customHeight="1" x14ac:dyDescent="0.25">
      <c r="A121" s="75">
        <v>2</v>
      </c>
      <c r="B121" s="127" t="s">
        <v>93</v>
      </c>
      <c r="C121" s="127"/>
      <c r="D121" s="127"/>
      <c r="E121" s="127"/>
      <c r="F121" s="79"/>
      <c r="G121" s="79"/>
      <c r="H121" s="79"/>
      <c r="I121" s="16" t="s">
        <v>94</v>
      </c>
      <c r="J121" s="16"/>
      <c r="K121" s="128" t="s">
        <v>21</v>
      </c>
      <c r="L121" s="128"/>
      <c r="M121" s="16"/>
      <c r="N121" s="16"/>
      <c r="O121" s="125">
        <f>O115/O112*100</f>
        <v>100</v>
      </c>
      <c r="P121" s="125"/>
      <c r="Q121" s="129"/>
      <c r="R121" s="129"/>
      <c r="S121" s="125">
        <f>O121</f>
        <v>100</v>
      </c>
      <c r="T121" s="125"/>
      <c r="U121" s="95">
        <f>U115/U112*100</f>
        <v>100</v>
      </c>
      <c r="V121" s="102"/>
      <c r="W121" s="92">
        <f>U121</f>
        <v>100</v>
      </c>
      <c r="X121" s="95">
        <f t="shared" si="4"/>
        <v>0</v>
      </c>
      <c r="Y121" s="95"/>
      <c r="Z121" s="95">
        <f t="shared" si="5"/>
        <v>0</v>
      </c>
      <c r="AA121" s="103"/>
      <c r="AB121" s="123"/>
      <c r="AC121" s="103"/>
      <c r="AD121" s="103"/>
      <c r="AE121" s="103"/>
      <c r="AF121" s="103"/>
      <c r="AG121" s="103"/>
      <c r="AH121" s="103"/>
    </row>
    <row r="122" spans="1:34" ht="19.5" customHeight="1" x14ac:dyDescent="0.25">
      <c r="A122" s="15"/>
      <c r="B122" s="154" t="s">
        <v>98</v>
      </c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6"/>
      <c r="U122" s="10"/>
      <c r="V122" s="10"/>
      <c r="W122" s="10"/>
      <c r="X122" s="95"/>
      <c r="Y122" s="10"/>
      <c r="Z122" s="95"/>
      <c r="AA122" s="103"/>
      <c r="AB122" s="103"/>
      <c r="AC122" s="103"/>
      <c r="AD122" s="103"/>
      <c r="AE122" s="103"/>
      <c r="AF122" s="103"/>
      <c r="AG122" s="103"/>
      <c r="AH122" s="103"/>
    </row>
    <row r="123" spans="1:34" ht="20.25" customHeight="1" x14ac:dyDescent="0.25">
      <c r="A123" s="15"/>
      <c r="B123" s="133" t="s">
        <v>22</v>
      </c>
      <c r="C123" s="133"/>
      <c r="D123" s="133"/>
      <c r="E123" s="133"/>
      <c r="F123" s="18"/>
      <c r="G123" s="18"/>
      <c r="H123" s="18"/>
      <c r="I123" s="10"/>
      <c r="J123" s="10"/>
      <c r="K123" s="157"/>
      <c r="L123" s="157"/>
      <c r="M123" s="14"/>
      <c r="N123" s="14"/>
      <c r="O123" s="157"/>
      <c r="P123" s="157"/>
      <c r="Q123" s="157"/>
      <c r="R123" s="157"/>
      <c r="S123" s="157"/>
      <c r="T123" s="157"/>
      <c r="U123" s="10"/>
      <c r="V123" s="10"/>
      <c r="W123" s="10"/>
      <c r="X123" s="95"/>
      <c r="Y123" s="10"/>
      <c r="Z123" s="95"/>
    </row>
    <row r="124" spans="1:34" ht="64.5" customHeight="1" x14ac:dyDescent="0.25">
      <c r="A124" s="75">
        <v>1</v>
      </c>
      <c r="B124" s="127" t="s">
        <v>126</v>
      </c>
      <c r="C124" s="127"/>
      <c r="D124" s="127"/>
      <c r="E124" s="127"/>
      <c r="F124" s="79"/>
      <c r="G124" s="79"/>
      <c r="H124" s="79"/>
      <c r="I124" s="16" t="s">
        <v>18</v>
      </c>
      <c r="J124" s="16"/>
      <c r="K124" s="128" t="s">
        <v>20</v>
      </c>
      <c r="L124" s="128"/>
      <c r="M124" s="16"/>
      <c r="N124" s="16"/>
      <c r="O124" s="126">
        <v>1500000</v>
      </c>
      <c r="P124" s="126"/>
      <c r="Q124" s="149"/>
      <c r="R124" s="149"/>
      <c r="S124" s="126">
        <f>O124</f>
        <v>1500000</v>
      </c>
      <c r="T124" s="126"/>
      <c r="U124" s="86">
        <v>1379893.3</v>
      </c>
      <c r="V124" s="86"/>
      <c r="W124" s="86">
        <f>U124</f>
        <v>1379893.3</v>
      </c>
      <c r="X124" s="86">
        <f t="shared" si="4"/>
        <v>-120106.69999999995</v>
      </c>
      <c r="Y124" s="86"/>
      <c r="Z124" s="86">
        <f t="shared" si="5"/>
        <v>120106.69999999995</v>
      </c>
    </row>
    <row r="125" spans="1:34" ht="78" customHeight="1" x14ac:dyDescent="0.25">
      <c r="A125" s="75">
        <v>2</v>
      </c>
      <c r="B125" s="150" t="s">
        <v>127</v>
      </c>
      <c r="C125" s="151"/>
      <c r="D125" s="151"/>
      <c r="E125" s="151"/>
      <c r="F125" s="151"/>
      <c r="G125" s="151"/>
      <c r="H125" s="152"/>
      <c r="I125" s="16" t="s">
        <v>19</v>
      </c>
      <c r="J125" s="16"/>
      <c r="K125" s="153" t="s">
        <v>129</v>
      </c>
      <c r="L125" s="153"/>
      <c r="M125" s="88"/>
      <c r="N125" s="97"/>
      <c r="O125" s="139">
        <v>131</v>
      </c>
      <c r="P125" s="139"/>
      <c r="Q125" s="140"/>
      <c r="R125" s="140"/>
      <c r="S125" s="139">
        <f>O125</f>
        <v>131</v>
      </c>
      <c r="T125" s="139"/>
      <c r="U125" s="110">
        <v>131</v>
      </c>
      <c r="V125" s="106"/>
      <c r="W125" s="105">
        <f t="shared" ref="W125:W131" si="6">U125</f>
        <v>131</v>
      </c>
      <c r="X125" s="95">
        <f t="shared" si="4"/>
        <v>0</v>
      </c>
      <c r="Y125" s="105"/>
      <c r="Z125" s="95">
        <f t="shared" si="5"/>
        <v>0</v>
      </c>
    </row>
    <row r="126" spans="1:34" ht="18" customHeight="1" x14ac:dyDescent="0.25">
      <c r="A126" s="75"/>
      <c r="B126" s="133" t="s">
        <v>23</v>
      </c>
      <c r="C126" s="133"/>
      <c r="D126" s="133"/>
      <c r="E126" s="133"/>
      <c r="F126" s="18"/>
      <c r="G126" s="18"/>
      <c r="H126" s="18"/>
      <c r="I126" s="16"/>
      <c r="J126" s="16"/>
      <c r="K126" s="128"/>
      <c r="L126" s="128"/>
      <c r="M126" s="16"/>
      <c r="N126" s="16"/>
      <c r="O126" s="139"/>
      <c r="P126" s="139"/>
      <c r="Q126" s="146"/>
      <c r="R126" s="146"/>
      <c r="S126" s="139"/>
      <c r="T126" s="139"/>
      <c r="U126" s="105"/>
      <c r="V126" s="105"/>
      <c r="W126" s="95"/>
      <c r="X126" s="95"/>
      <c r="Y126" s="105"/>
      <c r="Z126" s="95"/>
    </row>
    <row r="127" spans="1:34" ht="79.5" customHeight="1" x14ac:dyDescent="0.25">
      <c r="A127" s="75">
        <v>1</v>
      </c>
      <c r="B127" s="136" t="s">
        <v>128</v>
      </c>
      <c r="C127" s="137"/>
      <c r="D127" s="137"/>
      <c r="E127" s="137"/>
      <c r="F127" s="137"/>
      <c r="G127" s="137"/>
      <c r="H127" s="138"/>
      <c r="I127" s="16" t="s">
        <v>19</v>
      </c>
      <c r="J127" s="16"/>
      <c r="K127" s="128" t="s">
        <v>64</v>
      </c>
      <c r="L127" s="128"/>
      <c r="M127" s="16"/>
      <c r="N127" s="16"/>
      <c r="O127" s="139">
        <v>75</v>
      </c>
      <c r="P127" s="139"/>
      <c r="Q127" s="140"/>
      <c r="R127" s="140"/>
      <c r="S127" s="139">
        <f>O127</f>
        <v>75</v>
      </c>
      <c r="T127" s="139"/>
      <c r="U127" s="111">
        <v>52</v>
      </c>
      <c r="V127" s="107"/>
      <c r="W127" s="105">
        <f t="shared" si="6"/>
        <v>52</v>
      </c>
      <c r="X127" s="105">
        <f t="shared" si="4"/>
        <v>-23</v>
      </c>
      <c r="Y127" s="105"/>
      <c r="Z127" s="105">
        <f t="shared" si="5"/>
        <v>23</v>
      </c>
    </row>
    <row r="128" spans="1:34" ht="18.75" customHeight="1" x14ac:dyDescent="0.25">
      <c r="A128" s="75"/>
      <c r="B128" s="133" t="s">
        <v>24</v>
      </c>
      <c r="C128" s="133"/>
      <c r="D128" s="133"/>
      <c r="E128" s="133"/>
      <c r="F128" s="18"/>
      <c r="G128" s="18"/>
      <c r="H128" s="18"/>
      <c r="I128" s="16"/>
      <c r="J128" s="16"/>
      <c r="K128" s="128"/>
      <c r="L128" s="128"/>
      <c r="M128" s="16"/>
      <c r="N128" s="16"/>
      <c r="O128" s="135"/>
      <c r="P128" s="135"/>
      <c r="Q128" s="128"/>
      <c r="R128" s="128"/>
      <c r="S128" s="135"/>
      <c r="T128" s="135"/>
      <c r="U128" s="76"/>
      <c r="V128" s="75"/>
      <c r="W128" s="95"/>
      <c r="X128" s="95"/>
      <c r="Y128" s="75"/>
      <c r="Z128" s="95"/>
    </row>
    <row r="129" spans="1:29" ht="80.25" customHeight="1" x14ac:dyDescent="0.25">
      <c r="A129" s="75">
        <v>1</v>
      </c>
      <c r="B129" s="130" t="s">
        <v>130</v>
      </c>
      <c r="C129" s="131"/>
      <c r="D129" s="131"/>
      <c r="E129" s="131"/>
      <c r="F129" s="131"/>
      <c r="G129" s="131"/>
      <c r="H129" s="132"/>
      <c r="I129" s="16" t="s">
        <v>18</v>
      </c>
      <c r="J129" s="16"/>
      <c r="K129" s="128" t="s">
        <v>21</v>
      </c>
      <c r="L129" s="128"/>
      <c r="M129" s="16"/>
      <c r="N129" s="16"/>
      <c r="O129" s="126">
        <f>O124/O127</f>
        <v>20000</v>
      </c>
      <c r="P129" s="126"/>
      <c r="Q129" s="134"/>
      <c r="R129" s="134"/>
      <c r="S129" s="126">
        <f>O129</f>
        <v>20000</v>
      </c>
      <c r="T129" s="126"/>
      <c r="U129" s="86">
        <f>U124/U127</f>
        <v>26536.409615384615</v>
      </c>
      <c r="V129" s="100"/>
      <c r="W129" s="86">
        <f t="shared" si="6"/>
        <v>26536.409615384615</v>
      </c>
      <c r="X129" s="86">
        <f t="shared" si="4"/>
        <v>6536.4096153846149</v>
      </c>
      <c r="Y129" s="86"/>
      <c r="Z129" s="86">
        <f>X129</f>
        <v>6536.4096153846149</v>
      </c>
      <c r="AB129" s="60"/>
      <c r="AC129" s="103" t="s">
        <v>83</v>
      </c>
    </row>
    <row r="130" spans="1:29" ht="19.5" customHeight="1" x14ac:dyDescent="0.25">
      <c r="A130" s="75"/>
      <c r="B130" s="133" t="s">
        <v>25</v>
      </c>
      <c r="C130" s="133"/>
      <c r="D130" s="133"/>
      <c r="E130" s="133"/>
      <c r="F130" s="18"/>
      <c r="G130" s="18"/>
      <c r="H130" s="18"/>
      <c r="I130" s="16"/>
      <c r="J130" s="16"/>
      <c r="K130" s="128"/>
      <c r="L130" s="128"/>
      <c r="M130" s="16"/>
      <c r="N130" s="16"/>
      <c r="O130" s="135"/>
      <c r="P130" s="135"/>
      <c r="Q130" s="128"/>
      <c r="R130" s="128"/>
      <c r="S130" s="135"/>
      <c r="T130" s="135"/>
      <c r="U130" s="76"/>
      <c r="V130" s="75"/>
      <c r="W130" s="95"/>
      <c r="X130" s="95"/>
      <c r="Y130" s="75"/>
      <c r="Z130" s="95"/>
      <c r="AB130" s="60"/>
    </row>
    <row r="131" spans="1:29" ht="105" customHeight="1" x14ac:dyDescent="0.25">
      <c r="A131" s="75">
        <v>1</v>
      </c>
      <c r="B131" s="127" t="s">
        <v>131</v>
      </c>
      <c r="C131" s="127"/>
      <c r="D131" s="127"/>
      <c r="E131" s="127"/>
      <c r="F131" s="79"/>
      <c r="G131" s="79"/>
      <c r="H131" s="79"/>
      <c r="I131" s="16" t="s">
        <v>94</v>
      </c>
      <c r="J131" s="16"/>
      <c r="K131" s="128" t="s">
        <v>21</v>
      </c>
      <c r="L131" s="128"/>
      <c r="M131" s="16"/>
      <c r="N131" s="16"/>
      <c r="O131" s="125">
        <f>O127/O125*100</f>
        <v>57.251908396946561</v>
      </c>
      <c r="P131" s="125"/>
      <c r="Q131" s="129"/>
      <c r="R131" s="129"/>
      <c r="S131" s="125">
        <f>O131</f>
        <v>57.251908396946561</v>
      </c>
      <c r="T131" s="125"/>
      <c r="U131" s="95">
        <f>U127/U125*100</f>
        <v>39.694656488549619</v>
      </c>
      <c r="V131" s="102"/>
      <c r="W131" s="95">
        <f t="shared" si="6"/>
        <v>39.694656488549619</v>
      </c>
      <c r="X131" s="95">
        <f t="shared" si="4"/>
        <v>-17.557251908396942</v>
      </c>
      <c r="Y131" s="75"/>
      <c r="Z131" s="95">
        <f t="shared" si="5"/>
        <v>17.557251908396942</v>
      </c>
      <c r="AB131" s="60"/>
    </row>
    <row r="132" spans="1:29" s="28" customFormat="1" ht="7.5" customHeight="1" x14ac:dyDescent="0.25"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</row>
    <row r="133" spans="1:29" s="28" customFormat="1" ht="20.25" customHeight="1" x14ac:dyDescent="0.25">
      <c r="A133" s="142" t="s">
        <v>77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</row>
    <row r="134" spans="1:29" s="28" customFormat="1" ht="15" customHeight="1" x14ac:dyDescent="0.25">
      <c r="A134" s="68"/>
      <c r="B134"/>
      <c r="C134"/>
      <c r="D134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</row>
    <row r="135" spans="1:29" s="28" customFormat="1" ht="34.5" customHeight="1" x14ac:dyDescent="0.25">
      <c r="A135" s="67" t="s">
        <v>14</v>
      </c>
      <c r="B135" s="67" t="s">
        <v>51</v>
      </c>
      <c r="C135" s="67" t="s">
        <v>52</v>
      </c>
      <c r="D135" s="247" t="s">
        <v>78</v>
      </c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  <c r="S135" s="247"/>
      <c r="T135" s="247"/>
      <c r="U135" s="247"/>
      <c r="V135" s="247"/>
      <c r="W135" s="247"/>
      <c r="X135" s="247"/>
      <c r="Y135" s="247"/>
      <c r="Z135" s="247"/>
    </row>
    <row r="136" spans="1:29" s="28" customFormat="1" ht="15" customHeight="1" x14ac:dyDescent="0.25">
      <c r="A136" s="67">
        <v>1</v>
      </c>
      <c r="B136" s="67">
        <v>2</v>
      </c>
      <c r="C136" s="67">
        <v>3</v>
      </c>
      <c r="D136" s="247">
        <v>4</v>
      </c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  <c r="S136" s="247"/>
      <c r="T136" s="247"/>
      <c r="U136" s="247"/>
      <c r="V136" s="247"/>
      <c r="W136" s="247"/>
      <c r="X136" s="247"/>
      <c r="Y136" s="247"/>
      <c r="Z136" s="247"/>
    </row>
    <row r="137" spans="1:29" s="28" customFormat="1" ht="19.5" customHeight="1" x14ac:dyDescent="0.25">
      <c r="A137" s="67"/>
      <c r="B137" s="143" t="s">
        <v>132</v>
      </c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5"/>
    </row>
    <row r="138" spans="1:29" s="28" customFormat="1" ht="37.5" customHeight="1" x14ac:dyDescent="0.25">
      <c r="A138" s="67">
        <v>1</v>
      </c>
      <c r="B138" s="16" t="s">
        <v>22</v>
      </c>
      <c r="C138" s="16" t="s">
        <v>85</v>
      </c>
      <c r="D138" s="141" t="s">
        <v>142</v>
      </c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spans="1:29" s="28" customFormat="1" ht="18.95" customHeight="1" x14ac:dyDescent="0.25">
      <c r="A139" s="67">
        <v>2</v>
      </c>
      <c r="B139" s="16" t="s">
        <v>23</v>
      </c>
      <c r="C139" s="16" t="s">
        <v>19</v>
      </c>
      <c r="D139" s="141" t="s">
        <v>144</v>
      </c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spans="1:29" s="28" customFormat="1" ht="18.95" customHeight="1" x14ac:dyDescent="0.25">
      <c r="A140" s="67">
        <v>3</v>
      </c>
      <c r="B140" s="16" t="s">
        <v>24</v>
      </c>
      <c r="C140" s="16" t="s">
        <v>85</v>
      </c>
      <c r="D140" s="141" t="s">
        <v>71</v>
      </c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spans="1:29" s="28" customFormat="1" ht="18.95" customHeight="1" x14ac:dyDescent="0.25">
      <c r="A141" s="67">
        <v>4</v>
      </c>
      <c r="B141" s="16" t="s">
        <v>25</v>
      </c>
      <c r="C141" s="16" t="s">
        <v>94</v>
      </c>
      <c r="D141" s="127" t="s">
        <v>143</v>
      </c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</row>
    <row r="142" spans="1:29" s="28" customFormat="1" ht="18.75" customHeight="1" x14ac:dyDescent="0.25">
      <c r="A142" s="16"/>
      <c r="B142" s="143" t="s">
        <v>133</v>
      </c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5"/>
    </row>
    <row r="143" spans="1:29" s="28" customFormat="1" ht="51" customHeight="1" x14ac:dyDescent="0.25">
      <c r="A143" s="16">
        <v>1</v>
      </c>
      <c r="B143" s="16" t="s">
        <v>22</v>
      </c>
      <c r="C143" s="16" t="s">
        <v>85</v>
      </c>
      <c r="D143" s="148" t="s">
        <v>148</v>
      </c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</row>
    <row r="144" spans="1:29" s="28" customFormat="1" ht="22.5" customHeight="1" x14ac:dyDescent="0.25">
      <c r="A144" s="16">
        <v>2</v>
      </c>
      <c r="B144" s="16" t="s">
        <v>23</v>
      </c>
      <c r="C144" s="16" t="s">
        <v>19</v>
      </c>
      <c r="D144" s="141" t="s">
        <v>145</v>
      </c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spans="1:26" s="28" customFormat="1" ht="20.100000000000001" customHeight="1" x14ac:dyDescent="0.25">
      <c r="A145" s="16">
        <v>3</v>
      </c>
      <c r="B145" s="16" t="s">
        <v>24</v>
      </c>
      <c r="C145" s="16" t="s">
        <v>85</v>
      </c>
      <c r="D145" s="141" t="s">
        <v>146</v>
      </c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spans="1:26" s="28" customFormat="1" ht="20.100000000000001" customHeight="1" x14ac:dyDescent="0.25">
      <c r="A146" s="16">
        <v>4</v>
      </c>
      <c r="B146" s="16" t="s">
        <v>25</v>
      </c>
      <c r="C146" s="16" t="s">
        <v>94</v>
      </c>
      <c r="D146" s="127" t="s">
        <v>147</v>
      </c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</row>
    <row r="147" spans="1:26" s="28" customFormat="1" ht="24.75" customHeight="1" x14ac:dyDescent="0.25">
      <c r="A147" s="67"/>
      <c r="B147" s="143" t="s">
        <v>134</v>
      </c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5"/>
    </row>
    <row r="148" spans="1:26" s="28" customFormat="1" ht="54.75" customHeight="1" x14ac:dyDescent="0.25">
      <c r="A148" s="67">
        <v>1</v>
      </c>
      <c r="B148" s="16" t="s">
        <v>22</v>
      </c>
      <c r="C148" s="16" t="s">
        <v>85</v>
      </c>
      <c r="D148" s="127" t="s">
        <v>149</v>
      </c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</row>
    <row r="149" spans="1:26" s="28" customFormat="1" ht="21" customHeight="1" x14ac:dyDescent="0.25">
      <c r="A149" s="16">
        <v>2</v>
      </c>
      <c r="B149" s="16" t="s">
        <v>23</v>
      </c>
      <c r="C149" s="16" t="s">
        <v>19</v>
      </c>
      <c r="D149" s="147" t="s">
        <v>140</v>
      </c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</row>
    <row r="150" spans="1:26" s="28" customFormat="1" ht="21" customHeight="1" x14ac:dyDescent="0.25">
      <c r="A150" s="67">
        <v>3</v>
      </c>
      <c r="B150" s="16" t="s">
        <v>24</v>
      </c>
      <c r="C150" s="16" t="s">
        <v>85</v>
      </c>
      <c r="D150" s="136" t="s">
        <v>141</v>
      </c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8"/>
    </row>
    <row r="151" spans="1:26" s="28" customFormat="1" ht="22.5" customHeight="1" x14ac:dyDescent="0.25">
      <c r="A151" s="16">
        <v>4</v>
      </c>
      <c r="B151" s="16" t="s">
        <v>25</v>
      </c>
      <c r="C151" s="16" t="s">
        <v>94</v>
      </c>
      <c r="D151" s="147" t="s">
        <v>140</v>
      </c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</row>
    <row r="152" spans="1:26" s="28" customFormat="1" ht="19.5" customHeight="1" x14ac:dyDescent="0.25">
      <c r="A152" s="67"/>
      <c r="B152" s="143" t="s">
        <v>98</v>
      </c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5"/>
    </row>
    <row r="153" spans="1:26" s="28" customFormat="1" ht="19.5" customHeight="1" x14ac:dyDescent="0.25">
      <c r="A153" s="67">
        <v>1</v>
      </c>
      <c r="B153" s="16" t="s">
        <v>22</v>
      </c>
      <c r="C153" s="16" t="s">
        <v>85</v>
      </c>
      <c r="D153" s="127" t="s">
        <v>136</v>
      </c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</row>
    <row r="154" spans="1:26" s="28" customFormat="1" ht="21" customHeight="1" x14ac:dyDescent="0.25">
      <c r="A154" s="67">
        <v>2</v>
      </c>
      <c r="B154" s="16" t="s">
        <v>23</v>
      </c>
      <c r="C154" s="16" t="s">
        <v>19</v>
      </c>
      <c r="D154" s="136" t="s">
        <v>137</v>
      </c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8"/>
    </row>
    <row r="155" spans="1:26" s="28" customFormat="1" ht="21" customHeight="1" x14ac:dyDescent="0.25">
      <c r="A155" s="67">
        <v>3</v>
      </c>
      <c r="B155" s="16" t="s">
        <v>24</v>
      </c>
      <c r="C155" s="16" t="s">
        <v>85</v>
      </c>
      <c r="D155" s="136" t="s">
        <v>138</v>
      </c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8"/>
    </row>
    <row r="156" spans="1:26" s="28" customFormat="1" ht="22.5" customHeight="1" x14ac:dyDescent="0.25">
      <c r="A156" s="67">
        <v>4</v>
      </c>
      <c r="B156" s="16" t="s">
        <v>25</v>
      </c>
      <c r="C156" s="16" t="s">
        <v>94</v>
      </c>
      <c r="D156" s="147" t="s">
        <v>139</v>
      </c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  <c r="Z156" s="147"/>
    </row>
    <row r="157" spans="1:26" s="28" customFormat="1" ht="6.75" customHeight="1" x14ac:dyDescent="0.25">
      <c r="A157" s="68"/>
      <c r="B157"/>
      <c r="C157"/>
      <c r="D157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</row>
    <row r="158" spans="1:26" s="28" customFormat="1" ht="22.5" customHeight="1" x14ac:dyDescent="0.25">
      <c r="A158" s="269" t="s">
        <v>79</v>
      </c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37"/>
      <c r="T158" s="37"/>
      <c r="U158" s="37"/>
      <c r="V158" s="37"/>
      <c r="W158" s="37"/>
      <c r="X158" s="37"/>
      <c r="Y158" s="37"/>
      <c r="Z158" s="37"/>
    </row>
    <row r="159" spans="1:26" s="28" customFormat="1" ht="64.5" customHeight="1" x14ac:dyDescent="0.25">
      <c r="A159" s="219" t="s">
        <v>150</v>
      </c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</row>
    <row r="160" spans="1:26" ht="9" customHeight="1" x14ac:dyDescent="0.25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</row>
    <row r="161" spans="1:24" ht="15.75" x14ac:dyDescent="0.25">
      <c r="B161" s="37" t="s">
        <v>54</v>
      </c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</row>
    <row r="162" spans="1:24" ht="7.5" customHeight="1" x14ac:dyDescent="0.25">
      <c r="A162" s="45"/>
      <c r="B162" s="46"/>
    </row>
    <row r="163" spans="1:24" ht="15.75" x14ac:dyDescent="0.25">
      <c r="B163" s="45" t="s">
        <v>154</v>
      </c>
    </row>
    <row r="164" spans="1:24" ht="15.75" x14ac:dyDescent="0.25">
      <c r="B164" s="3"/>
    </row>
    <row r="165" spans="1:24" ht="32.25" customHeight="1" x14ac:dyDescent="0.25">
      <c r="B165" s="264" t="s">
        <v>72</v>
      </c>
      <c r="C165" s="264"/>
      <c r="D165" s="264"/>
      <c r="E165" s="264"/>
      <c r="F165" s="264"/>
      <c r="G165" s="264"/>
      <c r="H165" s="264"/>
      <c r="I165" s="264"/>
      <c r="J165" s="264"/>
      <c r="K165" s="264"/>
      <c r="L165" s="217"/>
      <c r="M165" s="217"/>
      <c r="N165" s="217"/>
      <c r="O165" s="217"/>
      <c r="P165" s="265"/>
      <c r="Q165" s="265"/>
      <c r="R165" s="265"/>
      <c r="S165" s="265"/>
      <c r="V165" s="187" t="s">
        <v>81</v>
      </c>
      <c r="W165" s="187"/>
      <c r="X165" s="187"/>
    </row>
    <row r="166" spans="1:24" ht="15" customHeight="1" x14ac:dyDescent="0.25">
      <c r="L166" s="216"/>
      <c r="M166" s="216"/>
      <c r="N166" s="216"/>
      <c r="O166" s="216"/>
      <c r="P166" s="221" t="s">
        <v>17</v>
      </c>
      <c r="Q166" s="221"/>
      <c r="R166" s="221"/>
      <c r="S166" s="221"/>
      <c r="V166" s="218" t="s">
        <v>82</v>
      </c>
      <c r="W166" s="218"/>
      <c r="X166" s="218"/>
    </row>
    <row r="167" spans="1:24" ht="15" customHeight="1" x14ac:dyDescent="0.25">
      <c r="L167" s="57"/>
      <c r="M167" s="57"/>
      <c r="N167" s="57"/>
      <c r="O167" s="57"/>
      <c r="P167" s="57"/>
      <c r="Q167" s="57"/>
      <c r="R167" s="57"/>
      <c r="S167" s="57"/>
      <c r="V167" s="70"/>
      <c r="W167" s="28"/>
      <c r="X167" s="28"/>
    </row>
    <row r="168" spans="1:24" ht="33" customHeight="1" x14ac:dyDescent="0.25">
      <c r="B168" s="222" t="s">
        <v>97</v>
      </c>
      <c r="C168" s="222"/>
      <c r="D168" s="222"/>
      <c r="E168" s="222"/>
      <c r="F168" s="222"/>
      <c r="G168" s="222"/>
      <c r="H168" s="222"/>
      <c r="I168" s="222"/>
      <c r="J168" s="222"/>
      <c r="K168" s="222"/>
      <c r="L168" s="217"/>
      <c r="M168" s="217"/>
      <c r="N168" s="217"/>
      <c r="O168" s="217"/>
      <c r="P168" s="265"/>
      <c r="Q168" s="265"/>
      <c r="R168" s="265"/>
      <c r="S168" s="265"/>
      <c r="V168" s="187" t="s">
        <v>96</v>
      </c>
      <c r="W168" s="187"/>
      <c r="X168" s="187"/>
    </row>
    <row r="169" spans="1:24" ht="15.75" customHeight="1" x14ac:dyDescent="0.25">
      <c r="L169" s="216"/>
      <c r="M169" s="216"/>
      <c r="N169" s="216"/>
      <c r="O169" s="216"/>
      <c r="P169" s="221" t="s">
        <v>17</v>
      </c>
      <c r="Q169" s="221"/>
      <c r="R169" s="221"/>
      <c r="S169" s="221"/>
      <c r="V169" s="220" t="s">
        <v>67</v>
      </c>
      <c r="W169" s="220"/>
      <c r="X169" s="220"/>
    </row>
  </sheetData>
  <mergeCells count="411">
    <mergeCell ref="B120:E120"/>
    <mergeCell ref="K120:L120"/>
    <mergeCell ref="O120:P120"/>
    <mergeCell ref="Q120:R120"/>
    <mergeCell ref="S120:T120"/>
    <mergeCell ref="B121:E121"/>
    <mergeCell ref="K121:L121"/>
    <mergeCell ref="O121:P121"/>
    <mergeCell ref="Q121:R121"/>
    <mergeCell ref="S121:T121"/>
    <mergeCell ref="O117:P117"/>
    <mergeCell ref="Q117:R117"/>
    <mergeCell ref="S117:T117"/>
    <mergeCell ref="B118:E118"/>
    <mergeCell ref="K118:L118"/>
    <mergeCell ref="O118:P118"/>
    <mergeCell ref="Q118:R118"/>
    <mergeCell ref="S118:T118"/>
    <mergeCell ref="B119:E119"/>
    <mergeCell ref="K119:L119"/>
    <mergeCell ref="O119:P119"/>
    <mergeCell ref="Q119:R119"/>
    <mergeCell ref="S119:T119"/>
    <mergeCell ref="B95:H95"/>
    <mergeCell ref="B104:E104"/>
    <mergeCell ref="K104:L104"/>
    <mergeCell ref="O104:P104"/>
    <mergeCell ref="Q104:R104"/>
    <mergeCell ref="B113:E113"/>
    <mergeCell ref="K113:L113"/>
    <mergeCell ref="O113:P113"/>
    <mergeCell ref="Q113:R113"/>
    <mergeCell ref="B111:H111"/>
    <mergeCell ref="K111:L111"/>
    <mergeCell ref="O111:P111"/>
    <mergeCell ref="Q111:R111"/>
    <mergeCell ref="K96:L96"/>
    <mergeCell ref="K97:L97"/>
    <mergeCell ref="Q101:R101"/>
    <mergeCell ref="A158:R158"/>
    <mergeCell ref="D141:Z141"/>
    <mergeCell ref="B137:Z137"/>
    <mergeCell ref="S104:T104"/>
    <mergeCell ref="P168:S168"/>
    <mergeCell ref="P169:S169"/>
    <mergeCell ref="D135:Z135"/>
    <mergeCell ref="D136:Z136"/>
    <mergeCell ref="D144:Z144"/>
    <mergeCell ref="D145:Z145"/>
    <mergeCell ref="B112:H112"/>
    <mergeCell ref="K112:L112"/>
    <mergeCell ref="O112:P112"/>
    <mergeCell ref="Q112:R112"/>
    <mergeCell ref="S112:T112"/>
    <mergeCell ref="S113:T113"/>
    <mergeCell ref="S111:T111"/>
    <mergeCell ref="B114:H114"/>
    <mergeCell ref="K114:L114"/>
    <mergeCell ref="O114:P114"/>
    <mergeCell ref="Q114:R114"/>
    <mergeCell ref="B99:E99"/>
    <mergeCell ref="B93:H93"/>
    <mergeCell ref="B94:H94"/>
    <mergeCell ref="B165:K165"/>
    <mergeCell ref="O44:P44"/>
    <mergeCell ref="O45:P45"/>
    <mergeCell ref="O46:P46"/>
    <mergeCell ref="K75:L76"/>
    <mergeCell ref="P165:S165"/>
    <mergeCell ref="B105:E105"/>
    <mergeCell ref="K105:L105"/>
    <mergeCell ref="O93:P93"/>
    <mergeCell ref="K93:L93"/>
    <mergeCell ref="K107:L107"/>
    <mergeCell ref="O107:P107"/>
    <mergeCell ref="B98:H98"/>
    <mergeCell ref="O103:P103"/>
    <mergeCell ref="B102:E102"/>
    <mergeCell ref="O98:P98"/>
    <mergeCell ref="Q107:R107"/>
    <mergeCell ref="C56:W56"/>
    <mergeCell ref="C57:W57"/>
    <mergeCell ref="C58:W58"/>
    <mergeCell ref="C59:W59"/>
    <mergeCell ref="S94:T94"/>
    <mergeCell ref="X75:Z75"/>
    <mergeCell ref="A74:R74"/>
    <mergeCell ref="A75:A76"/>
    <mergeCell ref="B75:G76"/>
    <mergeCell ref="I75:I76"/>
    <mergeCell ref="S44:T44"/>
    <mergeCell ref="S45:T45"/>
    <mergeCell ref="Q94:R94"/>
    <mergeCell ref="Q44:R44"/>
    <mergeCell ref="Q48:R48"/>
    <mergeCell ref="K91:L91"/>
    <mergeCell ref="B68:E68"/>
    <mergeCell ref="K9:S9"/>
    <mergeCell ref="B23:Q23"/>
    <mergeCell ref="O65:P65"/>
    <mergeCell ref="Q67:R67"/>
    <mergeCell ref="O47:P47"/>
    <mergeCell ref="C55:W55"/>
    <mergeCell ref="C34:W34"/>
    <mergeCell ref="C35:W35"/>
    <mergeCell ref="C37:W37"/>
    <mergeCell ref="I43:L43"/>
    <mergeCell ref="S48:T48"/>
    <mergeCell ref="Q51:R51"/>
    <mergeCell ref="O51:P51"/>
    <mergeCell ref="B48:E48"/>
    <mergeCell ref="O43:T43"/>
    <mergeCell ref="Q66:R66"/>
    <mergeCell ref="O67:P67"/>
    <mergeCell ref="S66:T66"/>
    <mergeCell ref="S46:T46"/>
    <mergeCell ref="Q45:R45"/>
    <mergeCell ref="I15:U15"/>
    <mergeCell ref="V169:X169"/>
    <mergeCell ref="S100:T100"/>
    <mergeCell ref="O100:P100"/>
    <mergeCell ref="P166:S166"/>
    <mergeCell ref="B103:E103"/>
    <mergeCell ref="S103:T103"/>
    <mergeCell ref="Q103:R103"/>
    <mergeCell ref="V168:X168"/>
    <mergeCell ref="B168:K168"/>
    <mergeCell ref="O102:P102"/>
    <mergeCell ref="L169:O169"/>
    <mergeCell ref="K100:L100"/>
    <mergeCell ref="K102:L102"/>
    <mergeCell ref="K103:L103"/>
    <mergeCell ref="L168:O168"/>
    <mergeCell ref="B107:E107"/>
    <mergeCell ref="B106:T106"/>
    <mergeCell ref="O105:P105"/>
    <mergeCell ref="Q105:R105"/>
    <mergeCell ref="S105:T105"/>
    <mergeCell ref="S101:T101"/>
    <mergeCell ref="D140:Z140"/>
    <mergeCell ref="S114:T114"/>
    <mergeCell ref="B115:H115"/>
    <mergeCell ref="L166:O166"/>
    <mergeCell ref="L165:O165"/>
    <mergeCell ref="S102:T102"/>
    <mergeCell ref="D139:Z139"/>
    <mergeCell ref="K101:L101"/>
    <mergeCell ref="V166:X166"/>
    <mergeCell ref="A159:Z159"/>
    <mergeCell ref="B109:H109"/>
    <mergeCell ref="K109:L109"/>
    <mergeCell ref="O109:P109"/>
    <mergeCell ref="O101:P101"/>
    <mergeCell ref="B101:E101"/>
    <mergeCell ref="Q102:R102"/>
    <mergeCell ref="K115:L115"/>
    <mergeCell ref="O115:P115"/>
    <mergeCell ref="Q115:R115"/>
    <mergeCell ref="S115:T115"/>
    <mergeCell ref="B116:E116"/>
    <mergeCell ref="K116:L116"/>
    <mergeCell ref="O116:P116"/>
    <mergeCell ref="Q116:R116"/>
    <mergeCell ref="S116:T116"/>
    <mergeCell ref="B117:H117"/>
    <mergeCell ref="K117:L117"/>
    <mergeCell ref="Q108:R108"/>
    <mergeCell ref="S108:T108"/>
    <mergeCell ref="O90:P90"/>
    <mergeCell ref="K90:L90"/>
    <mergeCell ref="B100:H100"/>
    <mergeCell ref="O91:P91"/>
    <mergeCell ref="K89:L89"/>
    <mergeCell ref="Q91:R91"/>
    <mergeCell ref="Q90:R90"/>
    <mergeCell ref="Q89:R89"/>
    <mergeCell ref="Q97:R97"/>
    <mergeCell ref="O99:P99"/>
    <mergeCell ref="S99:T99"/>
    <mergeCell ref="Q100:R100"/>
    <mergeCell ref="Q95:R95"/>
    <mergeCell ref="K92:L92"/>
    <mergeCell ref="S90:T90"/>
    <mergeCell ref="B89:E89"/>
    <mergeCell ref="B90:E90"/>
    <mergeCell ref="K94:L94"/>
    <mergeCell ref="O95:P95"/>
    <mergeCell ref="K95:L95"/>
    <mergeCell ref="S93:T93"/>
    <mergeCell ref="O94:P94"/>
    <mergeCell ref="S109:T109"/>
    <mergeCell ref="B110:H110"/>
    <mergeCell ref="K110:L110"/>
    <mergeCell ref="O110:P110"/>
    <mergeCell ref="Q110:R110"/>
    <mergeCell ref="S110:T110"/>
    <mergeCell ref="Q109:R109"/>
    <mergeCell ref="A43:A44"/>
    <mergeCell ref="B45:E45"/>
    <mergeCell ref="A64:A65"/>
    <mergeCell ref="I64:L64"/>
    <mergeCell ref="B51:E51"/>
    <mergeCell ref="B46:E46"/>
    <mergeCell ref="B52:W52"/>
    <mergeCell ref="U64:W64"/>
    <mergeCell ref="B64:E65"/>
    <mergeCell ref="B47:E47"/>
    <mergeCell ref="S95:T95"/>
    <mergeCell ref="O89:P89"/>
    <mergeCell ref="Q93:R93"/>
    <mergeCell ref="S107:T107"/>
    <mergeCell ref="B108:E108"/>
    <mergeCell ref="K108:L108"/>
    <mergeCell ref="O108:P108"/>
    <mergeCell ref="S96:T96"/>
    <mergeCell ref="O96:P96"/>
    <mergeCell ref="O97:P97"/>
    <mergeCell ref="O92:P92"/>
    <mergeCell ref="K98:L98"/>
    <mergeCell ref="S65:T65"/>
    <mergeCell ref="S89:T89"/>
    <mergeCell ref="B88:T88"/>
    <mergeCell ref="S92:T92"/>
    <mergeCell ref="S91:T91"/>
    <mergeCell ref="S77:T77"/>
    <mergeCell ref="Q70:R70"/>
    <mergeCell ref="B71:W71"/>
    <mergeCell ref="K77:L77"/>
    <mergeCell ref="O77:P77"/>
    <mergeCell ref="S70:T70"/>
    <mergeCell ref="Q77:R77"/>
    <mergeCell ref="O70:P70"/>
    <mergeCell ref="B77:G77"/>
    <mergeCell ref="B70:E70"/>
    <mergeCell ref="Q76:R76"/>
    <mergeCell ref="S76:T76"/>
    <mergeCell ref="O76:P76"/>
    <mergeCell ref="U75:W75"/>
    <mergeCell ref="V165:X165"/>
    <mergeCell ref="B91:H91"/>
    <mergeCell ref="B18:C18"/>
    <mergeCell ref="Q21:V21"/>
    <mergeCell ref="X14:Y14"/>
    <mergeCell ref="I18:V18"/>
    <mergeCell ref="L20:O20"/>
    <mergeCell ref="X18:Y18"/>
    <mergeCell ref="X20:Y20"/>
    <mergeCell ref="I14:V14"/>
    <mergeCell ref="I17:V17"/>
    <mergeCell ref="X15:Y15"/>
    <mergeCell ref="L21:O21"/>
    <mergeCell ref="X21:Y21"/>
    <mergeCell ref="B21:C21"/>
    <mergeCell ref="O68:P68"/>
    <mergeCell ref="B15:C15"/>
    <mergeCell ref="E21:I21"/>
    <mergeCell ref="S68:T68"/>
    <mergeCell ref="S67:T67"/>
    <mergeCell ref="Q65:R65"/>
    <mergeCell ref="X17:Y17"/>
    <mergeCell ref="B92:H92"/>
    <mergeCell ref="K99:L99"/>
    <mergeCell ref="S49:T49"/>
    <mergeCell ref="O50:P50"/>
    <mergeCell ref="Q50:R50"/>
    <mergeCell ref="S50:T50"/>
    <mergeCell ref="B50:E50"/>
    <mergeCell ref="S51:T51"/>
    <mergeCell ref="U43:W43"/>
    <mergeCell ref="B14:C14"/>
    <mergeCell ref="B17:C17"/>
    <mergeCell ref="B20:C20"/>
    <mergeCell ref="E20:I20"/>
    <mergeCell ref="C26:W26"/>
    <mergeCell ref="Q46:R46"/>
    <mergeCell ref="S47:T47"/>
    <mergeCell ref="C25:W25"/>
    <mergeCell ref="B43:E44"/>
    <mergeCell ref="O48:P48"/>
    <mergeCell ref="C36:W36"/>
    <mergeCell ref="C38:W38"/>
    <mergeCell ref="B49:E49"/>
    <mergeCell ref="O49:P49"/>
    <mergeCell ref="Q49:R49"/>
    <mergeCell ref="Q47:R47"/>
    <mergeCell ref="B79:E79"/>
    <mergeCell ref="K79:L79"/>
    <mergeCell ref="O79:P79"/>
    <mergeCell ref="Q79:R79"/>
    <mergeCell ref="S79:T79"/>
    <mergeCell ref="B78:Z78"/>
    <mergeCell ref="C60:W60"/>
    <mergeCell ref="B69:E69"/>
    <mergeCell ref="O69:P69"/>
    <mergeCell ref="Q69:R69"/>
    <mergeCell ref="S69:T69"/>
    <mergeCell ref="O66:P66"/>
    <mergeCell ref="B67:E67"/>
    <mergeCell ref="B66:E66"/>
    <mergeCell ref="O64:T64"/>
    <mergeCell ref="O75:T75"/>
    <mergeCell ref="Q68:R68"/>
    <mergeCell ref="B80:H80"/>
    <mergeCell ref="K80:L80"/>
    <mergeCell ref="O80:P80"/>
    <mergeCell ref="Q80:R80"/>
    <mergeCell ref="S80:T80"/>
    <mergeCell ref="B81:H81"/>
    <mergeCell ref="K81:L81"/>
    <mergeCell ref="O81:P81"/>
    <mergeCell ref="Q81:R81"/>
    <mergeCell ref="S81:T81"/>
    <mergeCell ref="B82:E82"/>
    <mergeCell ref="K82:L82"/>
    <mergeCell ref="O82:P82"/>
    <mergeCell ref="Q82:R82"/>
    <mergeCell ref="S82:T82"/>
    <mergeCell ref="B83:H83"/>
    <mergeCell ref="K83:L83"/>
    <mergeCell ref="O83:P83"/>
    <mergeCell ref="Q83:R83"/>
    <mergeCell ref="S83:T83"/>
    <mergeCell ref="B84:E84"/>
    <mergeCell ref="K84:L84"/>
    <mergeCell ref="O84:P84"/>
    <mergeCell ref="Q84:R84"/>
    <mergeCell ref="S84:T84"/>
    <mergeCell ref="B85:H85"/>
    <mergeCell ref="K85:L85"/>
    <mergeCell ref="O85:P85"/>
    <mergeCell ref="Q85:R85"/>
    <mergeCell ref="S85:T85"/>
    <mergeCell ref="B122:T122"/>
    <mergeCell ref="B123:E123"/>
    <mergeCell ref="K123:L123"/>
    <mergeCell ref="O123:P123"/>
    <mergeCell ref="Q123:R123"/>
    <mergeCell ref="S123:T123"/>
    <mergeCell ref="B86:E86"/>
    <mergeCell ref="K86:L86"/>
    <mergeCell ref="O86:P86"/>
    <mergeCell ref="Q86:R86"/>
    <mergeCell ref="S86:T86"/>
    <mergeCell ref="B87:H87"/>
    <mergeCell ref="K87:L87"/>
    <mergeCell ref="O87:P87"/>
    <mergeCell ref="Q87:R87"/>
    <mergeCell ref="S87:T87"/>
    <mergeCell ref="S98:T98"/>
    <mergeCell ref="Q98:R98"/>
    <mergeCell ref="B97:H97"/>
    <mergeCell ref="B96:E96"/>
    <mergeCell ref="Q99:R99"/>
    <mergeCell ref="Q96:R96"/>
    <mergeCell ref="S97:T97"/>
    <mergeCell ref="Q92:R92"/>
    <mergeCell ref="D155:Z155"/>
    <mergeCell ref="D156:Z156"/>
    <mergeCell ref="B124:E124"/>
    <mergeCell ref="K124:L124"/>
    <mergeCell ref="O124:P124"/>
    <mergeCell ref="Q124:R124"/>
    <mergeCell ref="S124:T124"/>
    <mergeCell ref="B125:H125"/>
    <mergeCell ref="K125:L125"/>
    <mergeCell ref="O125:P125"/>
    <mergeCell ref="Q125:R125"/>
    <mergeCell ref="S125:T125"/>
    <mergeCell ref="D151:Z151"/>
    <mergeCell ref="D149:Z149"/>
    <mergeCell ref="D143:Z143"/>
    <mergeCell ref="D148:Z148"/>
    <mergeCell ref="B147:Z147"/>
    <mergeCell ref="B152:Z152"/>
    <mergeCell ref="D150:Z150"/>
    <mergeCell ref="D153:Z153"/>
    <mergeCell ref="D154:Z154"/>
    <mergeCell ref="D138:Z138"/>
    <mergeCell ref="A133:R133"/>
    <mergeCell ref="D146:Z146"/>
    <mergeCell ref="B142:Z142"/>
    <mergeCell ref="Q126:R126"/>
    <mergeCell ref="S126:T126"/>
    <mergeCell ref="B128:E128"/>
    <mergeCell ref="Q128:R128"/>
    <mergeCell ref="S128:T128"/>
    <mergeCell ref="K128:L128"/>
    <mergeCell ref="B127:H127"/>
    <mergeCell ref="K127:L127"/>
    <mergeCell ref="O127:P127"/>
    <mergeCell ref="Q127:R127"/>
    <mergeCell ref="S127:T127"/>
    <mergeCell ref="O128:P128"/>
    <mergeCell ref="B126:E126"/>
    <mergeCell ref="K126:L126"/>
    <mergeCell ref="O126:P126"/>
    <mergeCell ref="S131:T131"/>
    <mergeCell ref="S129:T129"/>
    <mergeCell ref="B131:E131"/>
    <mergeCell ref="K131:L131"/>
    <mergeCell ref="O131:P131"/>
    <mergeCell ref="Q131:R131"/>
    <mergeCell ref="B129:H129"/>
    <mergeCell ref="K129:L129"/>
    <mergeCell ref="O129:P129"/>
    <mergeCell ref="B130:E130"/>
    <mergeCell ref="Q130:R130"/>
    <mergeCell ref="Q129:R129"/>
    <mergeCell ref="S130:T130"/>
    <mergeCell ref="K130:L130"/>
    <mergeCell ref="O130:P130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4" orientation="landscape" verticalDpi="0" r:id="rId1"/>
  <rowBreaks count="5" manualBreakCount="5">
    <brk id="41" min="2" max="25" man="1"/>
    <brk id="71" max="25" man="1"/>
    <brk id="93" max="25" man="1"/>
    <brk id="112" max="25" man="1"/>
    <brk id="13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1216011</vt:lpstr>
      <vt:lpstr>'1216011'!Область_друку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2024-01-24T09:05:47Z</cp:lastPrinted>
  <dcterms:created xsi:type="dcterms:W3CDTF">2019-01-14T08:15:45Z</dcterms:created>
  <dcterms:modified xsi:type="dcterms:W3CDTF">2024-02-08T15:07:19Z</dcterms:modified>
</cp:coreProperties>
</file>