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M-18\Pochta\2024\Лютий\0802\Звіти по паспортам УЖПМ\"/>
    </mc:Choice>
  </mc:AlternateContent>
  <bookViews>
    <workbookView xWindow="0" yWindow="0" windowWidth="28800" windowHeight="12825"/>
  </bookViews>
  <sheets>
    <sheet name="1216015" sheetId="1" r:id="rId1"/>
  </sheets>
  <definedNames>
    <definedName name="_xlnm.Print_Area" localSheetId="0">'1216015'!$A$1:$T$102</definedName>
  </definedNames>
  <calcPr calcId="152511"/>
</workbook>
</file>

<file path=xl/calcChain.xml><?xml version="1.0" encoding="utf-8"?>
<calcChain xmlns="http://schemas.openxmlformats.org/spreadsheetml/2006/main">
  <c r="K75" i="1" l="1"/>
  <c r="M75" i="1" s="1"/>
  <c r="K74" i="1"/>
  <c r="P75" i="1"/>
  <c r="Q75" i="1" s="1"/>
  <c r="P74" i="1"/>
  <c r="Q74" i="1" s="1"/>
  <c r="U95" i="1"/>
  <c r="P67" i="1"/>
  <c r="P66" i="1" s="1"/>
  <c r="P68" i="1"/>
  <c r="Q68" i="1" s="1"/>
  <c r="K70" i="1"/>
  <c r="K77" i="1" s="1"/>
  <c r="M77" i="1" s="1"/>
  <c r="S65" i="1"/>
  <c r="T65" i="1" s="1"/>
  <c r="P70" i="1"/>
  <c r="S70" i="1" s="1"/>
  <c r="T70" i="1" s="1"/>
  <c r="M74" i="1"/>
  <c r="Q65" i="1"/>
  <c r="F55" i="1"/>
  <c r="F56" i="1" s="1"/>
  <c r="H56" i="1" s="1"/>
  <c r="I56" i="1"/>
  <c r="M66" i="1"/>
  <c r="M67" i="1"/>
  <c r="Q67" i="1"/>
  <c r="S67" i="1"/>
  <c r="T67" i="1" s="1"/>
  <c r="M68" i="1"/>
  <c r="M71" i="1"/>
  <c r="Q71" i="1"/>
  <c r="S71" i="1"/>
  <c r="T71" i="1" s="1"/>
  <c r="M72" i="1"/>
  <c r="K42" i="1"/>
  <c r="S72" i="1"/>
  <c r="T72" i="1" s="1"/>
  <c r="Q72" i="1"/>
  <c r="K55" i="1"/>
  <c r="M55" i="1"/>
  <c r="M65" i="1"/>
  <c r="G42" i="1"/>
  <c r="G55" i="1"/>
  <c r="M42" i="1"/>
  <c r="M43" i="1"/>
  <c r="K56" i="1"/>
  <c r="M56" i="1"/>
  <c r="K43" i="1"/>
  <c r="P42" i="1"/>
  <c r="Q42" i="1" s="1"/>
  <c r="H42" i="1"/>
  <c r="G43" i="1"/>
  <c r="H43" i="1" s="1"/>
  <c r="V42" i="1"/>
  <c r="G56" i="1"/>
  <c r="Q70" i="1"/>
  <c r="S75" i="1"/>
  <c r="T75" i="1"/>
  <c r="S66" i="1" l="1"/>
  <c r="T66" i="1" s="1"/>
  <c r="P77" i="1"/>
  <c r="Q66" i="1"/>
  <c r="V74" i="1"/>
  <c r="H55" i="1"/>
  <c r="S74" i="1"/>
  <c r="T74" i="1" s="1"/>
  <c r="O55" i="1"/>
  <c r="P43" i="1"/>
  <c r="S68" i="1"/>
  <c r="T68" i="1" s="1"/>
  <c r="M70" i="1"/>
  <c r="Q43" i="1" l="1"/>
  <c r="P55" i="1"/>
  <c r="P56" i="1" s="1"/>
  <c r="Q55" i="1"/>
  <c r="O56" i="1"/>
  <c r="Q56" i="1" s="1"/>
  <c r="V77" i="1"/>
  <c r="Q77" i="1"/>
  <c r="S77" i="1"/>
  <c r="T77" i="1" s="1"/>
</calcChain>
</file>

<file path=xl/sharedStrings.xml><?xml version="1.0" encoding="utf-8"?>
<sst xmlns="http://schemas.openxmlformats.org/spreadsheetml/2006/main" count="172" uniqueCount="106">
  <si>
    <t xml:space="preserve">1. </t>
  </si>
  <si>
    <t>2.</t>
  </si>
  <si>
    <t>3.</t>
  </si>
  <si>
    <t>Наказ Міністерства фінансів України</t>
  </si>
  <si>
    <t>26 серпня 2014 року № 836</t>
  </si>
  <si>
    <t>(у редакції наказу Міністерства фінансів України</t>
  </si>
  <si>
    <t>ЗАТВЕРДЖЕНО</t>
  </si>
  <si>
    <t>загальний фонд</t>
  </si>
  <si>
    <t>спеціальний фонд</t>
  </si>
  <si>
    <t>усього</t>
  </si>
  <si>
    <t>Затверджено у паспорті бюджетної  програми</t>
  </si>
  <si>
    <t>Відхилення</t>
  </si>
  <si>
    <t>6.</t>
  </si>
  <si>
    <t>Усього</t>
  </si>
  <si>
    <t>№ з/п</t>
  </si>
  <si>
    <t xml:space="preserve">7. </t>
  </si>
  <si>
    <t>Найменування місцевої/ регіональної програми</t>
  </si>
  <si>
    <t>Одиниця виміру</t>
  </si>
  <si>
    <t xml:space="preserve">Джерело інформації </t>
  </si>
  <si>
    <t>Показники</t>
  </si>
  <si>
    <t>(підпис)</t>
  </si>
  <si>
    <t>грн.</t>
  </si>
  <si>
    <t>Капітальний ремонт ліфтів</t>
  </si>
  <si>
    <t>обсяг видатків</t>
  </si>
  <si>
    <t>од.</t>
  </si>
  <si>
    <t>%</t>
  </si>
  <si>
    <t>рішення сесії міської ради</t>
  </si>
  <si>
    <t>розрахунково</t>
  </si>
  <si>
    <t>затрат</t>
  </si>
  <si>
    <t>продукту</t>
  </si>
  <si>
    <t>ефективності</t>
  </si>
  <si>
    <t>якості</t>
  </si>
  <si>
    <t>перспективний план роботи  відділу з експлуатації та ремону житлового фонду</t>
  </si>
  <si>
    <t>ЗВІТ</t>
  </si>
  <si>
    <t>про виконання паспорта бюджетної програми</t>
  </si>
  <si>
    <t>0620</t>
  </si>
  <si>
    <t>Забезпечення надійної та безперебійної експлуатації ліфтів</t>
  </si>
  <si>
    <t>4.</t>
  </si>
  <si>
    <t>Цілі державної політики, на досягнення яких спрямована реалізація бюджетної програми</t>
  </si>
  <si>
    <t>Ціль державної політики</t>
  </si>
  <si>
    <t>5.</t>
  </si>
  <si>
    <t>Мета бюджетної програми</t>
  </si>
  <si>
    <t>Завдання бюджетної програми</t>
  </si>
  <si>
    <t xml:space="preserve">Завдання </t>
  </si>
  <si>
    <t xml:space="preserve">Видатки (надані кредити з бюджету) та напрями використання бюджетних коштів за бюджетною програмою </t>
  </si>
  <si>
    <t>гривень</t>
  </si>
  <si>
    <t xml:space="preserve">Забезпечення надійної та безпечної експлуатації ліфтів в житлових будинках, покращення умов проживання мешканців </t>
  </si>
  <si>
    <t xml:space="preserve">Забезпечення надійної та безперебійної експлуатації житлового фонду, </t>
  </si>
  <si>
    <t xml:space="preserve">підвищення експлуатаційних властивостей житлового фонду і утримання його у належному стані, забезпечення його </t>
  </si>
  <si>
    <t>надійності та безпечної експлуатації, покращення умов проживання мешканців міста</t>
  </si>
  <si>
    <t>8.</t>
  </si>
  <si>
    <t>Видатки (надані кредити з бюджету) на реалізацію місцевих/регіональних  програм, які виконуються в межах бюджетної програми</t>
  </si>
  <si>
    <t>Касові видатки (надані кредити з бюджету)</t>
  </si>
  <si>
    <t>Результативні показники бюджетної програми та аналіз їх виконання</t>
  </si>
  <si>
    <t>Фактичні результативні показники, досягнуті за рахунок касових видатків (наданих кредитів з бюджету)</t>
  </si>
  <si>
    <t xml:space="preserve">кількість ліфтів, в яких необхідно виконати капітальний ремонт в т.ч.: </t>
  </si>
  <si>
    <t>кількість ліфтів, в яких необхідно виконати роботи з капітального ремонту (в т.ч. заміна тягових канатів, заміна редукторів лебідок, заміна електродвигунів лебідок)</t>
  </si>
  <si>
    <t>середні витрати на проведення експертної оцінки технічного стану 1 ліфта</t>
  </si>
  <si>
    <t>середні витрати на виконання робіт з капітального ремонту 1 ліфта</t>
  </si>
  <si>
    <t>10. Узагальнений висновок про виконання бюджетної програми.</t>
  </si>
  <si>
    <t>Завдання 1. Капітальний ремонт ліфтів</t>
  </si>
  <si>
    <t>(код Програмної класифікації видатків  та кредитування місцевого бюджету)</t>
  </si>
  <si>
    <t>(код Типової  програмної класифікації видатків  та кредитування місцевого бюджету)</t>
  </si>
  <si>
    <t>(найменування головного розпорядника коштів місцевого бюджету)</t>
  </si>
  <si>
    <t>(код Фунціональної  класифікації видатків  та кредитування бюджету)</t>
  </si>
  <si>
    <t>(найменування бюджетної програми згідно з Типовою програмною класифікацією видатків та кредитування місцевого бюджету)</t>
  </si>
  <si>
    <t>(код за ЄДРПОУ)</t>
  </si>
  <si>
    <t>(код бюджету)</t>
  </si>
  <si>
    <t>(найменування відповідального виконавця)</t>
  </si>
  <si>
    <t xml:space="preserve">Управління житлової політики і майна Хмельницької міської ради </t>
  </si>
  <si>
    <t>26381695</t>
  </si>
  <si>
    <t>22564000000</t>
  </si>
  <si>
    <t>Заступник директора департаменту інфраструктури міста - начальник управління житлової політики і майна</t>
  </si>
  <si>
    <t>Бандери, 9 - 1 од., Залізняка, 12-8 од</t>
  </si>
  <si>
    <t>Програма підтримки і  розвитку житлово-комунальної інфраструктури Хмельницької міської територіальної громади  на 2022-2027 роки</t>
  </si>
  <si>
    <t>7.1. Аналіз розділу «Видатки (надані кредити з бюджету) та напрями використання бюджетних коштів за бюджетною програмою»</t>
  </si>
  <si>
    <t>7.2. Пояснення щодо причин відхилення обсягів касових видатків (наданих кредитів з бюджету) за напрямом використання бюджетних коштів від обсягів, затверджених у паспорті бюджетної програми**</t>
  </si>
  <si>
    <t>Пояснення</t>
  </si>
  <si>
    <t>9.1. Аналіз показників бюджетної програми</t>
  </si>
  <si>
    <t>9.2. Пояснення щодо причин розбіжностей між фактичними та затвердженими результативними показниками***</t>
  </si>
  <si>
    <t>Пояснення щодо причин розбіжностей між фактичними та затвердженими результативними показниками</t>
  </si>
  <si>
    <t>9.3. Аналіз стану виконання результативних показників</t>
  </si>
  <si>
    <t>Наталія ВІТКОВСЬКА</t>
  </si>
  <si>
    <t>(Власне ім'я, ПРІЗВИЩЕ)</t>
  </si>
  <si>
    <t>від 01 листопада 2022 року № 359)</t>
  </si>
  <si>
    <t>74 ПКД</t>
  </si>
  <si>
    <t>фактич викон робіт</t>
  </si>
  <si>
    <t>Пояснення: фактичне використання коштів відповідно до актів виконаних робіт</t>
  </si>
  <si>
    <t>Напрями використання бюджетних коштів*</t>
  </si>
  <si>
    <t>Пояснення: п.1 фактичне використання коштів відповідно до актів виконаних робіт</t>
  </si>
  <si>
    <t>грн</t>
  </si>
  <si>
    <t>Пояснення:  п. 1 зміни в середніх витрат відповідно до фактичного використання коштів</t>
  </si>
  <si>
    <t xml:space="preserve">од. </t>
  </si>
  <si>
    <t>кількість ліфтів, в яких необхідно виконати експертну оцінку технічного стану</t>
  </si>
  <si>
    <t xml:space="preserve">кількість ліфтів, в яких планується виконати капітальний ремонт в т.ч.: </t>
  </si>
  <si>
    <t>додаток до титульного списку</t>
  </si>
  <si>
    <t>кількість ліфтів, в яких планується провести експертну оцінку технічного стану</t>
  </si>
  <si>
    <t>кількість ліфтів, в яких планується виконати роботи з капітального ремонту (в т.ч. заміна тягових канатів, заміна редукторів лебідок, заміна електродвигунів лебідок) першочергово</t>
  </si>
  <si>
    <t>питома вага кількості ліфтів, шо заплановано відремонтувати першочергово до кількості, що необхідно відремонтувати</t>
  </si>
  <si>
    <t>місцевого бюджету на 01.01.2024 року</t>
  </si>
  <si>
    <t>Виконання бюджетної програми становить 98,5 % до затверджених призначень в 2023 р.</t>
  </si>
  <si>
    <t>Лариса ТУЗ</t>
  </si>
  <si>
    <t>Начальник відділу бухгалтерського обліку та звітності - головний бухгалтер</t>
  </si>
  <si>
    <t>Пояснення: експертне обстеження 1 ліфта виконано за рахунок ОСББ</t>
  </si>
  <si>
    <t>Пояснення: за рахунок зменшення кількості ліфтів, для яких виконано експертне обстеження</t>
  </si>
  <si>
    <t>Аналіз стану виконання результативних показників: по показниках затрат зменшення видатків відповідно до актів виконаних робіт, що вплинуло на зміни в показниках ефективності. В показниках продукту та якості відхилення у звязку з тим, що  експертне обстеження 1 ліфта виконано за рахунок ОСББ.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</si>
</sst>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₴_-;\-* #,##0.00_₴_-;_-* &quot;-&quot;??_₴_-;_-@_-"/>
    <numFmt numFmtId="165" formatCode="0.0"/>
  </numFmts>
  <fonts count="21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Arial"/>
      <family val="2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1"/>
      <color theme="0" tint="-0.34998626667073579"/>
      <name val="Times New Roman"/>
      <family val="1"/>
      <charset val="204"/>
    </font>
    <font>
      <sz val="12"/>
      <color theme="0" tint="-0.34998626667073579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5" fillId="0" borderId="0">
      <alignment horizontal="left"/>
    </xf>
    <xf numFmtId="0" fontId="5" fillId="0" borderId="0">
      <alignment horizontal="left"/>
    </xf>
    <xf numFmtId="0" fontId="1" fillId="0" borderId="0"/>
    <xf numFmtId="164" fontId="10" fillId="0" borderId="0" applyFont="0" applyFill="0" applyBorder="0" applyAlignment="0" applyProtection="0"/>
  </cellStyleXfs>
  <cellXfs count="199">
    <xf numFmtId="0" fontId="0" fillId="0" borderId="0" xfId="0"/>
    <xf numFmtId="0" fontId="2" fillId="0" borderId="1" xfId="3" applyFont="1" applyBorder="1" applyAlignment="1"/>
    <xf numFmtId="0" fontId="2" fillId="0" borderId="2" xfId="3" applyFont="1" applyBorder="1" applyAlignment="1"/>
    <xf numFmtId="0" fontId="3" fillId="0" borderId="0" xfId="3" applyFont="1" applyAlignment="1"/>
    <xf numFmtId="0" fontId="4" fillId="0" borderId="0" xfId="0" applyFont="1" applyAlignment="1">
      <alignment horizontal="left"/>
    </xf>
    <xf numFmtId="0" fontId="2" fillId="0" borderId="0" xfId="2" applyFont="1" applyAlignment="1"/>
    <xf numFmtId="0" fontId="11" fillId="0" borderId="0" xfId="0" applyFont="1"/>
    <xf numFmtId="0" fontId="11" fillId="0" borderId="2" xfId="0" applyFont="1" applyBorder="1"/>
    <xf numFmtId="0" fontId="11" fillId="0" borderId="0" xfId="0" applyFont="1" applyAlignment="1">
      <alignment horizontal="left"/>
    </xf>
    <xf numFmtId="0" fontId="11" fillId="0" borderId="0" xfId="0" applyFont="1" applyAlignment="1">
      <alignment horizontal="center" vertical="center"/>
    </xf>
    <xf numFmtId="0" fontId="11" fillId="0" borderId="0" xfId="0" applyFont="1" applyBorder="1"/>
    <xf numFmtId="0" fontId="11" fillId="0" borderId="3" xfId="0" applyFont="1" applyBorder="1"/>
    <xf numFmtId="0" fontId="11" fillId="0" borderId="0" xfId="0" applyFont="1" applyBorder="1" applyAlignment="1">
      <alignment vertical="center"/>
    </xf>
    <xf numFmtId="0" fontId="11" fillId="0" borderId="0" xfId="0" applyFont="1" applyAlignment="1">
      <alignment wrapText="1"/>
    </xf>
    <xf numFmtId="0" fontId="2" fillId="0" borderId="0" xfId="0" applyFont="1" applyAlignment="1">
      <alignment horizontal="left"/>
    </xf>
    <xf numFmtId="0" fontId="11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2" xfId="0" applyFont="1" applyBorder="1"/>
    <xf numFmtId="0" fontId="12" fillId="0" borderId="0" xfId="0" applyFont="1" applyAlignment="1"/>
    <xf numFmtId="0" fontId="9" fillId="0" borderId="0" xfId="0" applyFont="1"/>
    <xf numFmtId="0" fontId="13" fillId="0" borderId="0" xfId="0" applyFont="1"/>
    <xf numFmtId="0" fontId="13" fillId="0" borderId="0" xfId="0" applyFont="1" applyAlignment="1">
      <alignment horizontal="center"/>
    </xf>
    <xf numFmtId="0" fontId="2" fillId="0" borderId="0" xfId="3" applyFont="1" applyFill="1" applyBorder="1" applyAlignment="1" applyProtection="1">
      <alignment horizontal="left" wrapText="1"/>
    </xf>
    <xf numFmtId="0" fontId="2" fillId="0" borderId="3" xfId="2" applyFont="1" applyBorder="1" applyAlignment="1">
      <alignment horizontal="center" vertical="center" wrapText="1"/>
    </xf>
    <xf numFmtId="0" fontId="2" fillId="0" borderId="0" xfId="2" applyFont="1" applyAlignment="1">
      <alignment horizontal="center"/>
    </xf>
    <xf numFmtId="0" fontId="2" fillId="0" borderId="0" xfId="3" applyFont="1"/>
    <xf numFmtId="0" fontId="2" fillId="0" borderId="2" xfId="3" applyFont="1" applyBorder="1"/>
    <xf numFmtId="0" fontId="1" fillId="0" borderId="0" xfId="3"/>
    <xf numFmtId="0" fontId="0" fillId="0" borderId="0" xfId="0" applyAlignment="1">
      <alignment horizontal="left"/>
    </xf>
    <xf numFmtId="0" fontId="2" fillId="0" borderId="0" xfId="2" applyFont="1" applyBorder="1" applyAlignment="1">
      <alignment horizontal="center" vertical="center" wrapText="1"/>
    </xf>
    <xf numFmtId="0" fontId="15" fillId="0" borderId="0" xfId="0" applyFont="1"/>
    <xf numFmtId="0" fontId="2" fillId="0" borderId="0" xfId="3" applyFont="1" applyBorder="1"/>
    <xf numFmtId="0" fontId="9" fillId="0" borderId="0" xfId="0" applyFont="1" applyBorder="1"/>
    <xf numFmtId="0" fontId="2" fillId="0" borderId="2" xfId="0" applyFont="1" applyBorder="1" applyAlignment="1">
      <alignment horizontal="left"/>
    </xf>
    <xf numFmtId="0" fontId="2" fillId="0" borderId="0" xfId="1" applyFont="1" applyAlignment="1"/>
    <xf numFmtId="0" fontId="2" fillId="0" borderId="0" xfId="2" applyFont="1" applyAlignment="1">
      <alignment vertical="center"/>
    </xf>
    <xf numFmtId="0" fontId="9" fillId="0" borderId="3" xfId="0" applyFont="1" applyBorder="1" applyAlignment="1">
      <alignment horizontal="center" vertical="center"/>
    </xf>
    <xf numFmtId="0" fontId="11" fillId="0" borderId="5" xfId="0" applyFont="1" applyBorder="1" applyAlignment="1"/>
    <xf numFmtId="0" fontId="11" fillId="0" borderId="0" xfId="0" applyFont="1" applyAlignment="1"/>
    <xf numFmtId="0" fontId="8" fillId="0" borderId="0" xfId="3" applyFont="1" applyBorder="1" applyAlignment="1">
      <alignment vertical="top"/>
    </xf>
    <xf numFmtId="0" fontId="9" fillId="0" borderId="0" xfId="0" applyFont="1" applyBorder="1" applyAlignment="1"/>
    <xf numFmtId="0" fontId="9" fillId="0" borderId="5" xfId="0" applyFont="1" applyBorder="1" applyAlignment="1">
      <alignment vertical="top"/>
    </xf>
    <xf numFmtId="0" fontId="4" fillId="0" borderId="0" xfId="0" applyFont="1" applyBorder="1" applyAlignment="1">
      <alignment horizontal="center"/>
    </xf>
    <xf numFmtId="0" fontId="11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left"/>
    </xf>
    <xf numFmtId="0" fontId="8" fillId="0" borderId="0" xfId="0" applyFont="1" applyBorder="1" applyAlignment="1">
      <alignment horizontal="center" vertical="center" wrapText="1"/>
    </xf>
    <xf numFmtId="165" fontId="8" fillId="0" borderId="0" xfId="0" applyNumberFormat="1" applyFont="1" applyBorder="1" applyAlignment="1">
      <alignment horizontal="center" vertical="center" wrapText="1"/>
    </xf>
    <xf numFmtId="2" fontId="8" fillId="0" borderId="0" xfId="0" applyNumberFormat="1" applyFont="1" applyBorder="1" applyAlignment="1">
      <alignment horizontal="center" vertical="center" wrapText="1"/>
    </xf>
    <xf numFmtId="2" fontId="0" fillId="0" borderId="0" xfId="0" applyNumberFormat="1" applyBorder="1" applyAlignment="1">
      <alignment horizontal="center" vertical="center"/>
    </xf>
    <xf numFmtId="2" fontId="11" fillId="0" borderId="0" xfId="0" applyNumberFormat="1" applyFont="1" applyBorder="1" applyAlignment="1">
      <alignment horizontal="center" vertical="center"/>
    </xf>
    <xf numFmtId="2" fontId="11" fillId="0" borderId="0" xfId="4" applyNumberFormat="1" applyFont="1" applyBorder="1" applyAlignment="1">
      <alignment horizontal="center" vertical="center"/>
    </xf>
    <xf numFmtId="0" fontId="3" fillId="0" borderId="0" xfId="0" applyFont="1"/>
    <xf numFmtId="2" fontId="2" fillId="0" borderId="0" xfId="2" applyNumberFormat="1" applyFont="1" applyAlignment="1">
      <alignment wrapText="1"/>
    </xf>
    <xf numFmtId="2" fontId="15" fillId="0" borderId="3" xfId="0" applyNumberFormat="1" applyFont="1" applyBorder="1" applyAlignment="1">
      <alignment horizontal="center" vertical="center"/>
    </xf>
    <xf numFmtId="4" fontId="15" fillId="0" borderId="3" xfId="0" applyNumberFormat="1" applyFont="1" applyBorder="1" applyAlignment="1">
      <alignment horizontal="center" vertical="center"/>
    </xf>
    <xf numFmtId="2" fontId="15" fillId="0" borderId="6" xfId="0" applyNumberFormat="1" applyFont="1" applyBorder="1" applyAlignment="1">
      <alignment horizontal="center" vertical="center"/>
    </xf>
    <xf numFmtId="4" fontId="15" fillId="0" borderId="3" xfId="0" applyNumberFormat="1" applyFont="1" applyBorder="1" applyAlignment="1">
      <alignment horizontal="center" vertical="center" wrapText="1"/>
    </xf>
    <xf numFmtId="1" fontId="15" fillId="0" borderId="3" xfId="0" applyNumberFormat="1" applyFont="1" applyBorder="1" applyAlignment="1">
      <alignment horizontal="center" vertical="center"/>
    </xf>
    <xf numFmtId="1" fontId="2" fillId="2" borderId="4" xfId="0" applyNumberFormat="1" applyFont="1" applyFill="1" applyBorder="1" applyAlignment="1">
      <alignment horizontal="center" vertical="center" wrapText="1"/>
    </xf>
    <xf numFmtId="1" fontId="15" fillId="0" borderId="3" xfId="0" applyNumberFormat="1" applyFont="1" applyFill="1" applyBorder="1" applyAlignment="1">
      <alignment horizontal="center" vertical="center"/>
    </xf>
    <xf numFmtId="2" fontId="15" fillId="0" borderId="3" xfId="4" applyNumberFormat="1" applyFont="1" applyBorder="1" applyAlignment="1">
      <alignment horizontal="center" vertical="center"/>
    </xf>
    <xf numFmtId="2" fontId="16" fillId="0" borderId="0" xfId="0" applyNumberFormat="1" applyFont="1" applyBorder="1"/>
    <xf numFmtId="0" fontId="16" fillId="0" borderId="0" xfId="0" applyFont="1" applyBorder="1"/>
    <xf numFmtId="4" fontId="17" fillId="0" borderId="0" xfId="0" applyNumberFormat="1" applyFont="1" applyBorder="1" applyAlignment="1">
      <alignment vertical="center" wrapText="1"/>
    </xf>
    <xf numFmtId="0" fontId="15" fillId="0" borderId="0" xfId="0" applyFont="1" applyAlignment="1">
      <alignment horizontal="center"/>
    </xf>
    <xf numFmtId="0" fontId="18" fillId="0" borderId="0" xfId="0" applyFont="1"/>
    <xf numFmtId="0" fontId="16" fillId="0" borderId="0" xfId="0" applyFont="1"/>
    <xf numFmtId="0" fontId="2" fillId="0" borderId="0" xfId="2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19" fillId="0" borderId="3" xfId="0" applyFont="1" applyBorder="1" applyAlignment="1">
      <alignment horizontal="center" vertical="center" wrapText="1"/>
    </xf>
    <xf numFmtId="0" fontId="19" fillId="0" borderId="0" xfId="0" applyFont="1" applyAlignment="1">
      <alignment horizontal="justify" vertical="center"/>
    </xf>
    <xf numFmtId="0" fontId="19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  <xf numFmtId="2" fontId="8" fillId="0" borderId="0" xfId="0" applyNumberFormat="1" applyFont="1" applyBorder="1"/>
    <xf numFmtId="0" fontId="19" fillId="0" borderId="0" xfId="0" applyFont="1" applyAlignment="1">
      <alignment horizontal="left" vertical="center"/>
    </xf>
    <xf numFmtId="0" fontId="8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vertical="center" wrapText="1"/>
    </xf>
    <xf numFmtId="0" fontId="11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horizontal="left" vertical="center" wrapText="1"/>
    </xf>
    <xf numFmtId="0" fontId="0" fillId="0" borderId="5" xfId="0" applyBorder="1" applyAlignment="1">
      <alignment horizontal="left"/>
    </xf>
    <xf numFmtId="0" fontId="8" fillId="0" borderId="5" xfId="0" applyFont="1" applyBorder="1" applyAlignment="1">
      <alignment horizontal="center" vertical="center" wrapText="1"/>
    </xf>
    <xf numFmtId="165" fontId="8" fillId="0" borderId="5" xfId="0" applyNumberFormat="1" applyFont="1" applyBorder="1" applyAlignment="1">
      <alignment horizontal="center" vertical="center" wrapText="1"/>
    </xf>
    <xf numFmtId="2" fontId="2" fillId="0" borderId="5" xfId="0" applyNumberFormat="1" applyFont="1" applyBorder="1" applyAlignment="1">
      <alignment horizontal="center" vertical="center" wrapText="1"/>
    </xf>
    <xf numFmtId="2" fontId="20" fillId="0" borderId="5" xfId="0" applyNumberFormat="1" applyFont="1" applyBorder="1" applyAlignment="1">
      <alignment horizontal="center" vertical="center"/>
    </xf>
    <xf numFmtId="2" fontId="15" fillId="0" borderId="5" xfId="0" applyNumberFormat="1" applyFont="1" applyBorder="1" applyAlignment="1">
      <alignment horizontal="center" vertical="center"/>
    </xf>
    <xf numFmtId="2" fontId="15" fillId="0" borderId="5" xfId="4" applyNumberFormat="1" applyFont="1" applyBorder="1" applyAlignment="1">
      <alignment horizontal="center" vertical="center"/>
    </xf>
    <xf numFmtId="2" fontId="15" fillId="0" borderId="0" xfId="0" applyNumberFormat="1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/>
    </xf>
    <xf numFmtId="0" fontId="15" fillId="0" borderId="3" xfId="0" applyFont="1" applyBorder="1"/>
    <xf numFmtId="4" fontId="15" fillId="0" borderId="3" xfId="0" applyNumberFormat="1" applyFont="1" applyBorder="1" applyAlignment="1">
      <alignment vertical="center"/>
    </xf>
    <xf numFmtId="4" fontId="15" fillId="0" borderId="3" xfId="0" applyNumberFormat="1" applyFont="1" applyBorder="1"/>
    <xf numFmtId="0" fontId="20" fillId="0" borderId="0" xfId="0" applyFont="1"/>
    <xf numFmtId="0" fontId="15" fillId="0" borderId="3" xfId="0" applyFont="1" applyBorder="1" applyAlignment="1">
      <alignment vertical="center" wrapText="1"/>
    </xf>
    <xf numFmtId="0" fontId="15" fillId="0" borderId="3" xfId="0" applyFont="1" applyBorder="1" applyAlignment="1">
      <alignment horizontal="center"/>
    </xf>
    <xf numFmtId="4" fontId="2" fillId="3" borderId="3" xfId="0" applyNumberFormat="1" applyFont="1" applyFill="1" applyBorder="1" applyAlignment="1">
      <alignment horizontal="center" vertical="center"/>
    </xf>
    <xf numFmtId="4" fontId="15" fillId="0" borderId="3" xfId="0" applyNumberFormat="1" applyFont="1" applyBorder="1" applyAlignment="1">
      <alignment horizontal="center"/>
    </xf>
    <xf numFmtId="165" fontId="16" fillId="0" borderId="0" xfId="0" applyNumberFormat="1" applyFont="1"/>
    <xf numFmtId="0" fontId="15" fillId="0" borderId="2" xfId="0" applyFont="1" applyBorder="1" applyAlignment="1">
      <alignment horizontal="center"/>
    </xf>
    <xf numFmtId="0" fontId="3" fillId="0" borderId="5" xfId="0" applyFont="1" applyBorder="1" applyAlignment="1">
      <alignment horizontal="center" vertical="top"/>
    </xf>
    <xf numFmtId="0" fontId="2" fillId="0" borderId="3" xfId="2" applyFont="1" applyBorder="1" applyAlignment="1">
      <alignment horizontal="center" vertical="center" wrapText="1"/>
    </xf>
    <xf numFmtId="0" fontId="2" fillId="0" borderId="4" xfId="2" applyFont="1" applyBorder="1" applyAlignment="1">
      <alignment horizontal="left" vertical="center" wrapText="1"/>
    </xf>
    <xf numFmtId="0" fontId="2" fillId="0" borderId="6" xfId="2" applyFont="1" applyBorder="1" applyAlignment="1">
      <alignment horizontal="left" vertical="center" wrapText="1"/>
    </xf>
    <xf numFmtId="0" fontId="2" fillId="0" borderId="7" xfId="2" applyFont="1" applyBorder="1" applyAlignment="1">
      <alignment horizontal="left" vertical="center" wrapText="1"/>
    </xf>
    <xf numFmtId="0" fontId="7" fillId="0" borderId="4" xfId="0" applyFont="1" applyBorder="1" applyAlignment="1">
      <alignment vertical="center" wrapText="1"/>
    </xf>
    <xf numFmtId="0" fontId="7" fillId="0" borderId="6" xfId="0" applyFont="1" applyBorder="1" applyAlignment="1">
      <alignment vertical="center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9" fillId="0" borderId="3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/>
    </xf>
    <xf numFmtId="0" fontId="15" fillId="0" borderId="4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4" fontId="15" fillId="0" borderId="3" xfId="0" applyNumberFormat="1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2" fillId="0" borderId="0" xfId="3" applyFont="1" applyFill="1" applyBorder="1" applyAlignment="1" applyProtection="1">
      <alignment horizontal="left" wrapText="1"/>
    </xf>
    <xf numFmtId="0" fontId="15" fillId="0" borderId="3" xfId="0" applyFont="1" applyBorder="1" applyAlignment="1">
      <alignment horizontal="center" vertical="center" wrapText="1"/>
    </xf>
    <xf numFmtId="0" fontId="2" fillId="0" borderId="2" xfId="3" applyFont="1" applyBorder="1" applyAlignment="1">
      <alignment horizontal="center"/>
    </xf>
    <xf numFmtId="4" fontId="15" fillId="0" borderId="3" xfId="0" applyNumberFormat="1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4" fontId="2" fillId="0" borderId="4" xfId="0" applyNumberFormat="1" applyFont="1" applyBorder="1" applyAlignment="1">
      <alignment horizontal="center" vertical="center" wrapText="1"/>
    </xf>
    <xf numFmtId="4" fontId="2" fillId="0" borderId="7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left"/>
    </xf>
    <xf numFmtId="0" fontId="20" fillId="0" borderId="7" xfId="0" applyFont="1" applyBorder="1" applyAlignment="1">
      <alignment horizontal="left"/>
    </xf>
    <xf numFmtId="0" fontId="7" fillId="0" borderId="4" xfId="0" applyFont="1" applyBorder="1" applyAlignment="1">
      <alignment horizontal="left" vertical="center" wrapText="1"/>
    </xf>
    <xf numFmtId="0" fontId="2" fillId="0" borderId="4" xfId="2" applyFont="1" applyBorder="1" applyAlignment="1">
      <alignment horizontal="left" vertical="top" wrapText="1"/>
    </xf>
    <xf numFmtId="0" fontId="2" fillId="0" borderId="4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4" xfId="2" applyFont="1" applyBorder="1" applyAlignment="1">
      <alignment vertical="top" wrapText="1"/>
    </xf>
    <xf numFmtId="0" fontId="2" fillId="0" borderId="6" xfId="2" applyFont="1" applyBorder="1" applyAlignment="1">
      <alignment vertical="top" wrapText="1"/>
    </xf>
    <xf numFmtId="0" fontId="2" fillId="0" borderId="7" xfId="2" applyFont="1" applyBorder="1" applyAlignment="1">
      <alignment vertical="top" wrapText="1"/>
    </xf>
    <xf numFmtId="2" fontId="15" fillId="0" borderId="3" xfId="0" applyNumberFormat="1" applyFont="1" applyBorder="1" applyAlignment="1">
      <alignment horizontal="center" vertical="center"/>
    </xf>
    <xf numFmtId="2" fontId="15" fillId="0" borderId="4" xfId="0" applyNumberFormat="1" applyFont="1" applyBorder="1" applyAlignment="1">
      <alignment horizontal="center" vertical="center"/>
    </xf>
    <xf numFmtId="2" fontId="15" fillId="0" borderId="7" xfId="0" applyNumberFormat="1" applyFont="1" applyBorder="1" applyAlignment="1">
      <alignment horizontal="center" vertical="center"/>
    </xf>
    <xf numFmtId="2" fontId="2" fillId="0" borderId="3" xfId="0" applyNumberFormat="1" applyFont="1" applyBorder="1" applyAlignment="1">
      <alignment horizontal="center" vertical="center" wrapText="1"/>
    </xf>
    <xf numFmtId="2" fontId="20" fillId="0" borderId="3" xfId="0" applyNumberFormat="1" applyFont="1" applyBorder="1" applyAlignment="1">
      <alignment horizontal="center" vertical="center"/>
    </xf>
    <xf numFmtId="1" fontId="2" fillId="0" borderId="4" xfId="0" applyNumberFormat="1" applyFont="1" applyBorder="1" applyAlignment="1">
      <alignment horizontal="center" vertical="center" wrapText="1"/>
    </xf>
    <xf numFmtId="1" fontId="15" fillId="0" borderId="3" xfId="0" applyNumberFormat="1" applyFont="1" applyBorder="1" applyAlignment="1">
      <alignment horizontal="center" vertical="center"/>
    </xf>
    <xf numFmtId="1" fontId="2" fillId="2" borderId="3" xfId="0" applyNumberFormat="1" applyFont="1" applyFill="1" applyBorder="1" applyAlignment="1">
      <alignment horizontal="center" vertical="center" wrapText="1"/>
    </xf>
    <xf numFmtId="1" fontId="20" fillId="0" borderId="3" xfId="0" applyNumberFormat="1" applyFont="1" applyBorder="1" applyAlignment="1">
      <alignment horizontal="center" vertical="center"/>
    </xf>
    <xf numFmtId="1" fontId="2" fillId="0" borderId="3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>
      <alignment horizontal="center" vertical="center" wrapText="1"/>
    </xf>
    <xf numFmtId="0" fontId="15" fillId="0" borderId="3" xfId="0" applyFont="1" applyBorder="1" applyAlignment="1">
      <alignment horizontal="center"/>
    </xf>
    <xf numFmtId="4" fontId="2" fillId="0" borderId="3" xfId="0" applyNumberFormat="1" applyFont="1" applyBorder="1" applyAlignment="1">
      <alignment horizontal="center" vertical="center" wrapText="1"/>
    </xf>
    <xf numFmtId="4" fontId="20" fillId="0" borderId="3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center"/>
    </xf>
    <xf numFmtId="0" fontId="2" fillId="0" borderId="3" xfId="0" applyFont="1" applyBorder="1" applyAlignment="1">
      <alignment vertical="center" wrapText="1"/>
    </xf>
    <xf numFmtId="0" fontId="15" fillId="0" borderId="0" xfId="0" applyFont="1" applyFill="1" applyBorder="1" applyAlignment="1">
      <alignment horizontal="left" vertical="center" wrapText="1"/>
    </xf>
    <xf numFmtId="165" fontId="2" fillId="0" borderId="4" xfId="0" applyNumberFormat="1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4" fontId="15" fillId="0" borderId="4" xfId="0" applyNumberFormat="1" applyFont="1" applyBorder="1" applyAlignment="1">
      <alignment horizontal="center" vertical="center" wrapText="1"/>
    </xf>
    <xf numFmtId="4" fontId="15" fillId="0" borderId="7" xfId="0" applyNumberFormat="1" applyFont="1" applyBorder="1" applyAlignment="1">
      <alignment horizontal="center" vertical="center" wrapText="1"/>
    </xf>
    <xf numFmtId="0" fontId="15" fillId="0" borderId="4" xfId="0" applyFont="1" applyBorder="1" applyAlignment="1">
      <alignment vertical="center" wrapText="1"/>
    </xf>
    <xf numFmtId="0" fontId="15" fillId="0" borderId="6" xfId="0" applyFont="1" applyBorder="1" applyAlignment="1">
      <alignment vertical="center" wrapText="1"/>
    </xf>
    <xf numFmtId="0" fontId="15" fillId="0" borderId="7" xfId="0" applyFont="1" applyBorder="1" applyAlignment="1">
      <alignment vertical="center" wrapText="1"/>
    </xf>
    <xf numFmtId="0" fontId="2" fillId="0" borderId="4" xfId="0" applyFont="1" applyBorder="1" applyAlignment="1">
      <alignment horizontal="left" vertical="center" wrapText="1"/>
    </xf>
    <xf numFmtId="2" fontId="2" fillId="0" borderId="0" xfId="2" applyNumberFormat="1" applyFont="1" applyAlignment="1">
      <alignment wrapText="1"/>
    </xf>
    <xf numFmtId="0" fontId="15" fillId="0" borderId="4" xfId="0" applyFont="1" applyBorder="1" applyAlignment="1">
      <alignment horizontal="left" wrapText="1"/>
    </xf>
    <xf numFmtId="0" fontId="15" fillId="0" borderId="6" xfId="0" applyFont="1" applyBorder="1" applyAlignment="1">
      <alignment horizontal="left" wrapText="1"/>
    </xf>
    <xf numFmtId="0" fontId="15" fillId="0" borderId="7" xfId="0" applyFont="1" applyBorder="1" applyAlignment="1">
      <alignment horizontal="left" wrapText="1"/>
    </xf>
    <xf numFmtId="0" fontId="15" fillId="0" borderId="10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4" fontId="15" fillId="0" borderId="3" xfId="0" applyNumberFormat="1" applyFont="1" applyBorder="1" applyAlignment="1">
      <alignment wrapText="1"/>
    </xf>
    <xf numFmtId="49" fontId="2" fillId="0" borderId="2" xfId="0" applyNumberFormat="1" applyFont="1" applyBorder="1" applyAlignment="1">
      <alignment horizontal="center"/>
    </xf>
    <xf numFmtId="0" fontId="2" fillId="0" borderId="0" xfId="0" applyFont="1" applyAlignment="1">
      <alignment horizontal="center" vertical="top" wrapText="1"/>
    </xf>
    <xf numFmtId="0" fontId="9" fillId="0" borderId="0" xfId="0" applyFont="1" applyAlignment="1">
      <alignment horizontal="center" vertical="top"/>
    </xf>
    <xf numFmtId="0" fontId="11" fillId="0" borderId="0" xfId="0" applyFont="1" applyAlignment="1">
      <alignment horizontal="center" vertical="top"/>
    </xf>
    <xf numFmtId="0" fontId="4" fillId="0" borderId="5" xfId="3" applyFont="1" applyBorder="1" applyAlignment="1">
      <alignment horizontal="center" vertical="top" wrapText="1"/>
    </xf>
    <xf numFmtId="0" fontId="2" fillId="0" borderId="2" xfId="0" quotePrefix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15" fillId="0" borderId="0" xfId="0" applyFont="1" applyAlignment="1">
      <alignment wrapText="1"/>
    </xf>
    <xf numFmtId="49" fontId="2" fillId="0" borderId="2" xfId="3" applyNumberFormat="1" applyFont="1" applyBorder="1" applyAlignment="1">
      <alignment horizontal="center" vertical="center"/>
    </xf>
    <xf numFmtId="0" fontId="2" fillId="0" borderId="3" xfId="2" applyFont="1" applyBorder="1" applyAlignment="1">
      <alignment vertical="center" wrapText="1"/>
    </xf>
    <xf numFmtId="0" fontId="4" fillId="0" borderId="0" xfId="3" applyFont="1" applyBorder="1" applyAlignment="1">
      <alignment horizontal="center" vertical="top" wrapText="1"/>
    </xf>
    <xf numFmtId="0" fontId="2" fillId="0" borderId="3" xfId="2" applyFont="1" applyBorder="1" applyAlignment="1">
      <alignment horizontal="left" vertical="center" wrapText="1"/>
    </xf>
    <xf numFmtId="0" fontId="19" fillId="0" borderId="4" xfId="0" applyFont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9" fillId="0" borderId="4" xfId="0" applyFont="1" applyBorder="1" applyAlignment="1">
      <alignment horizontal="left" vertical="center" wrapText="1"/>
    </xf>
    <xf numFmtId="0" fontId="19" fillId="0" borderId="6" xfId="0" applyFont="1" applyBorder="1" applyAlignment="1">
      <alignment horizontal="left" vertical="center" wrapText="1"/>
    </xf>
    <xf numFmtId="0" fontId="19" fillId="0" borderId="7" xfId="0" applyFont="1" applyBorder="1" applyAlignment="1">
      <alignment horizontal="left" vertical="center" wrapText="1"/>
    </xf>
  </cellXfs>
  <cellStyles count="5">
    <cellStyle name="Звичайний" xfId="0" builtinId="0"/>
    <cellStyle name="Обычный_Лист1" xfId="1"/>
    <cellStyle name="Обычный_Паспорт_Звіт 2012 остання сесія 2" xfId="2"/>
    <cellStyle name="Обычный_Шаблон паспорта" xfId="3"/>
    <cellStyle name="Фінансовий" xfId="4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01"/>
  <sheetViews>
    <sheetView tabSelected="1" view="pageBreakPreview" zoomScaleNormal="100" zoomScaleSheetLayoutView="100" workbookViewId="0">
      <selection activeCell="Y72" sqref="Y72"/>
    </sheetView>
  </sheetViews>
  <sheetFormatPr defaultRowHeight="15" x14ac:dyDescent="0.25"/>
  <cols>
    <col min="1" max="1" width="4.85546875" style="6" customWidth="1"/>
    <col min="2" max="2" width="14.42578125" style="6" customWidth="1"/>
    <col min="3" max="3" width="10.42578125" style="6" customWidth="1"/>
    <col min="4" max="4" width="9.140625" style="6"/>
    <col min="5" max="5" width="8.5703125" style="6" customWidth="1"/>
    <col min="6" max="6" width="12.7109375" style="6" customWidth="1"/>
    <col min="7" max="7" width="14.5703125" style="6" customWidth="1"/>
    <col min="8" max="8" width="14.140625" style="6" customWidth="1"/>
    <col min="9" max="9" width="5.85546875" style="6" customWidth="1"/>
    <col min="10" max="10" width="7.42578125" style="6" customWidth="1"/>
    <col min="11" max="11" width="8" style="6" customWidth="1"/>
    <col min="12" max="12" width="6.85546875" style="6" customWidth="1"/>
    <col min="13" max="13" width="9.140625" style="6"/>
    <col min="14" max="14" width="6.140625" style="6" customWidth="1"/>
    <col min="15" max="15" width="15" style="6" customWidth="1"/>
    <col min="16" max="17" width="14.140625" style="6" customWidth="1"/>
    <col min="18" max="18" width="10.85546875" style="6" customWidth="1"/>
    <col min="19" max="19" width="12" style="6" customWidth="1"/>
    <col min="20" max="20" width="12.140625" style="6" customWidth="1"/>
    <col min="21" max="21" width="9.140625" style="6"/>
    <col min="22" max="23" width="10.42578125" style="6" bestFit="1" customWidth="1"/>
    <col min="24" max="24" width="9.140625" style="6"/>
    <col min="25" max="25" width="13.7109375" style="6" customWidth="1"/>
    <col min="26" max="26" width="11.85546875" style="6" bestFit="1" customWidth="1"/>
    <col min="27" max="16384" width="9.140625" style="6"/>
  </cols>
  <sheetData>
    <row r="1" spans="1:19" x14ac:dyDescent="0.25">
      <c r="M1" s="3" t="s">
        <v>6</v>
      </c>
    </row>
    <row r="2" spans="1:19" x14ac:dyDescent="0.25">
      <c r="M2" s="3" t="s">
        <v>3</v>
      </c>
    </row>
    <row r="3" spans="1:19" x14ac:dyDescent="0.25">
      <c r="M3" s="3" t="s">
        <v>4</v>
      </c>
    </row>
    <row r="4" spans="1:19" x14ac:dyDescent="0.25">
      <c r="M4" s="4" t="s">
        <v>5</v>
      </c>
    </row>
    <row r="5" spans="1:19" x14ac:dyDescent="0.25">
      <c r="M5" s="4" t="s">
        <v>84</v>
      </c>
    </row>
    <row r="7" spans="1:19" ht="10.5" customHeight="1" x14ac:dyDescent="0.25"/>
    <row r="8" spans="1:19" ht="17.100000000000001" customHeight="1" x14ac:dyDescent="0.25">
      <c r="G8" s="20"/>
      <c r="H8" s="21"/>
      <c r="I8" s="22" t="s">
        <v>33</v>
      </c>
      <c r="K8" s="21"/>
      <c r="L8" s="20"/>
      <c r="M8" s="21"/>
    </row>
    <row r="9" spans="1:19" ht="17.100000000000001" customHeight="1" x14ac:dyDescent="0.25">
      <c r="F9" s="19"/>
      <c r="G9" s="117" t="s">
        <v>34</v>
      </c>
      <c r="H9" s="117"/>
      <c r="I9" s="117"/>
      <c r="J9" s="117"/>
      <c r="K9" s="117"/>
      <c r="L9" s="117"/>
      <c r="M9" s="117"/>
    </row>
    <row r="10" spans="1:19" ht="17.100000000000001" customHeight="1" x14ac:dyDescent="0.25">
      <c r="F10" s="19"/>
      <c r="G10" s="117" t="s">
        <v>99</v>
      </c>
      <c r="H10" s="117"/>
      <c r="I10" s="117"/>
      <c r="J10" s="117"/>
      <c r="K10" s="117"/>
      <c r="L10" s="117"/>
      <c r="M10" s="117"/>
    </row>
    <row r="13" spans="1:19" ht="15.75" x14ac:dyDescent="0.25">
      <c r="A13" s="6" t="s">
        <v>0</v>
      </c>
      <c r="B13" s="120">
        <v>1200000</v>
      </c>
      <c r="C13" s="120"/>
      <c r="E13" s="7"/>
      <c r="F13" s="2" t="s">
        <v>69</v>
      </c>
      <c r="G13" s="7"/>
      <c r="H13" s="7"/>
      <c r="I13" s="7"/>
      <c r="J13" s="7"/>
      <c r="K13" s="7"/>
      <c r="L13" s="7"/>
      <c r="R13" s="177" t="s">
        <v>70</v>
      </c>
      <c r="S13" s="177"/>
    </row>
    <row r="14" spans="1:19" ht="54.75" customHeight="1" x14ac:dyDescent="0.25">
      <c r="B14" s="181" t="s">
        <v>61</v>
      </c>
      <c r="C14" s="181"/>
      <c r="E14" s="38"/>
      <c r="F14" s="42" t="s">
        <v>63</v>
      </c>
      <c r="G14" s="38"/>
      <c r="H14" s="38"/>
      <c r="I14" s="38"/>
      <c r="J14" s="38"/>
      <c r="K14" s="38"/>
      <c r="R14" s="178" t="s">
        <v>66</v>
      </c>
      <c r="S14" s="178"/>
    </row>
    <row r="15" spans="1:19" x14ac:dyDescent="0.25">
      <c r="B15" s="8"/>
      <c r="R15" s="29"/>
      <c r="S15" s="29"/>
    </row>
    <row r="16" spans="1:19" ht="15.75" x14ac:dyDescent="0.25">
      <c r="A16" s="6" t="s">
        <v>1</v>
      </c>
      <c r="B16" s="120">
        <v>1210000</v>
      </c>
      <c r="C16" s="120"/>
      <c r="E16" s="7"/>
      <c r="F16" s="1" t="s">
        <v>69</v>
      </c>
      <c r="G16" s="7"/>
      <c r="H16" s="7"/>
      <c r="I16" s="7"/>
      <c r="J16" s="7"/>
      <c r="K16" s="7"/>
      <c r="L16" s="7"/>
      <c r="R16" s="177" t="s">
        <v>70</v>
      </c>
      <c r="S16" s="177"/>
    </row>
    <row r="17" spans="1:19" ht="54.75" customHeight="1" x14ac:dyDescent="0.25">
      <c r="B17" s="181" t="s">
        <v>61</v>
      </c>
      <c r="C17" s="181"/>
      <c r="E17" s="39"/>
      <c r="F17" s="179" t="s">
        <v>68</v>
      </c>
      <c r="G17" s="180"/>
      <c r="H17" s="180"/>
      <c r="I17" s="180"/>
      <c r="J17" s="180"/>
      <c r="K17" s="180"/>
      <c r="R17" s="178" t="s">
        <v>66</v>
      </c>
      <c r="S17" s="178"/>
    </row>
    <row r="18" spans="1:19" x14ac:dyDescent="0.25">
      <c r="B18" s="8"/>
      <c r="R18" s="29"/>
      <c r="S18" s="29"/>
    </row>
    <row r="19" spans="1:19" ht="15.75" x14ac:dyDescent="0.25">
      <c r="A19" s="6" t="s">
        <v>2</v>
      </c>
      <c r="B19" s="120">
        <v>1216015</v>
      </c>
      <c r="C19" s="120"/>
      <c r="E19" s="101">
        <v>6015</v>
      </c>
      <c r="F19" s="101"/>
      <c r="G19" s="41"/>
      <c r="H19" s="186" t="s">
        <v>35</v>
      </c>
      <c r="I19" s="186"/>
      <c r="K19" s="184" t="s">
        <v>36</v>
      </c>
      <c r="L19" s="184"/>
      <c r="M19" s="184"/>
      <c r="N19" s="184"/>
      <c r="O19" s="184"/>
      <c r="P19" s="184"/>
      <c r="R19" s="182" t="s">
        <v>71</v>
      </c>
      <c r="S19" s="183"/>
    </row>
    <row r="20" spans="1:19" ht="67.5" customHeight="1" x14ac:dyDescent="0.25">
      <c r="B20" s="181" t="s">
        <v>61</v>
      </c>
      <c r="C20" s="181"/>
      <c r="E20" s="188" t="s">
        <v>62</v>
      </c>
      <c r="F20" s="188"/>
      <c r="G20" s="40"/>
      <c r="H20" s="181" t="s">
        <v>64</v>
      </c>
      <c r="I20" s="181"/>
      <c r="K20" s="188" t="s">
        <v>65</v>
      </c>
      <c r="L20" s="188"/>
      <c r="M20" s="188"/>
      <c r="N20" s="188"/>
      <c r="O20" s="188"/>
      <c r="P20" s="188"/>
      <c r="R20" s="178" t="s">
        <v>67</v>
      </c>
      <c r="S20" s="178"/>
    </row>
    <row r="21" spans="1:19" ht="10.5" customHeight="1" x14ac:dyDescent="0.25"/>
    <row r="22" spans="1:19" ht="15.75" x14ac:dyDescent="0.25">
      <c r="A22" s="20" t="s">
        <v>37</v>
      </c>
      <c r="B22" s="118" t="s">
        <v>38</v>
      </c>
      <c r="C22" s="118"/>
      <c r="D22" s="118"/>
      <c r="E22" s="118"/>
      <c r="F22" s="118"/>
      <c r="G22" s="118"/>
      <c r="H22" s="118"/>
      <c r="I22" s="118"/>
      <c r="J22" s="118"/>
      <c r="K22" s="118"/>
      <c r="L22" s="118"/>
      <c r="M22" s="118"/>
      <c r="N22" s="118"/>
      <c r="O22" s="118"/>
      <c r="P22" s="118"/>
      <c r="Q22" s="118"/>
    </row>
    <row r="23" spans="1:19" ht="15.75" x14ac:dyDescent="0.25">
      <c r="A23" s="20"/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</row>
    <row r="24" spans="1:19" ht="17.100000000000001" customHeight="1" x14ac:dyDescent="0.25">
      <c r="A24" s="20"/>
      <c r="B24" s="24" t="s">
        <v>14</v>
      </c>
      <c r="C24" s="103" t="s">
        <v>39</v>
      </c>
      <c r="D24" s="103"/>
      <c r="E24" s="103"/>
      <c r="F24" s="103"/>
      <c r="G24" s="103"/>
      <c r="H24" s="103"/>
      <c r="I24" s="103"/>
      <c r="J24" s="103"/>
      <c r="K24" s="103"/>
      <c r="L24" s="103"/>
      <c r="M24" s="103"/>
      <c r="N24" s="103"/>
      <c r="O24" s="103"/>
      <c r="P24" s="103"/>
      <c r="Q24" s="103"/>
    </row>
    <row r="25" spans="1:19" ht="17.100000000000001" customHeight="1" x14ac:dyDescent="0.25">
      <c r="A25" s="20"/>
      <c r="B25" s="24">
        <v>1</v>
      </c>
      <c r="C25" s="189" t="s">
        <v>46</v>
      </c>
      <c r="D25" s="189"/>
      <c r="E25" s="189"/>
      <c r="F25" s="189"/>
      <c r="G25" s="189"/>
      <c r="H25" s="189"/>
      <c r="I25" s="189"/>
      <c r="J25" s="189"/>
      <c r="K25" s="189"/>
      <c r="L25" s="189"/>
      <c r="M25" s="189"/>
      <c r="N25" s="189"/>
      <c r="O25" s="189"/>
      <c r="P25" s="189"/>
      <c r="Q25" s="189"/>
    </row>
    <row r="26" spans="1:19" x14ac:dyDescent="0.25">
      <c r="A26" s="20"/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</row>
    <row r="27" spans="1:19" ht="15.75" x14ac:dyDescent="0.25">
      <c r="A27" s="25" t="s">
        <v>40</v>
      </c>
      <c r="B27" s="26" t="s">
        <v>41</v>
      </c>
      <c r="C27" s="26"/>
      <c r="D27" s="26"/>
      <c r="E27" s="32" t="s">
        <v>47</v>
      </c>
      <c r="F27" s="32"/>
      <c r="G27" s="32"/>
      <c r="H27" s="32"/>
      <c r="I27" s="33"/>
      <c r="J27" s="33"/>
      <c r="K27" s="33"/>
      <c r="L27" s="33"/>
      <c r="M27" s="33"/>
      <c r="N27" s="33"/>
      <c r="O27" s="33"/>
      <c r="P27" s="33"/>
      <c r="Q27" s="33"/>
    </row>
    <row r="28" spans="1:19" ht="15.75" x14ac:dyDescent="0.25">
      <c r="A28" s="25"/>
      <c r="B28" s="26"/>
      <c r="C28" s="26"/>
      <c r="D28" s="26"/>
      <c r="E28" s="14" t="s">
        <v>48</v>
      </c>
      <c r="F28" s="32"/>
      <c r="G28" s="32"/>
      <c r="H28" s="32"/>
      <c r="I28" s="33"/>
      <c r="J28" s="33"/>
      <c r="K28" s="33"/>
      <c r="L28" s="33"/>
      <c r="M28" s="33"/>
      <c r="N28" s="33"/>
      <c r="O28" s="33"/>
      <c r="P28" s="33"/>
      <c r="Q28" s="33"/>
    </row>
    <row r="29" spans="1:19" ht="15.75" x14ac:dyDescent="0.25">
      <c r="A29" s="25"/>
      <c r="B29" s="26"/>
      <c r="C29" s="26"/>
      <c r="D29" s="26"/>
      <c r="E29" s="34" t="s">
        <v>49</v>
      </c>
      <c r="F29" s="27"/>
      <c r="G29" s="27"/>
      <c r="H29" s="27"/>
      <c r="I29" s="18"/>
      <c r="J29" s="18"/>
      <c r="K29" s="18"/>
      <c r="L29" s="18"/>
      <c r="M29" s="18"/>
      <c r="N29" s="18"/>
      <c r="O29" s="18"/>
      <c r="P29" s="18"/>
      <c r="Q29" s="18"/>
    </row>
    <row r="30" spans="1:19" ht="10.5" customHeight="1" x14ac:dyDescent="0.25">
      <c r="A30" s="20"/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</row>
    <row r="31" spans="1:19" ht="15.75" x14ac:dyDescent="0.25">
      <c r="A31" s="25" t="s">
        <v>12</v>
      </c>
      <c r="B31" s="5" t="s">
        <v>42</v>
      </c>
      <c r="C31" s="28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</row>
    <row r="32" spans="1:19" x14ac:dyDescent="0.25">
      <c r="A32" s="29"/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</row>
    <row r="33" spans="1:22" ht="17.100000000000001" customHeight="1" x14ac:dyDescent="0.25">
      <c r="A33" s="30"/>
      <c r="B33" s="24" t="s">
        <v>14</v>
      </c>
      <c r="C33" s="103" t="s">
        <v>43</v>
      </c>
      <c r="D33" s="103"/>
      <c r="E33" s="103"/>
      <c r="F33" s="103"/>
      <c r="G33" s="103"/>
      <c r="H33" s="103"/>
      <c r="I33" s="103"/>
      <c r="J33" s="103"/>
      <c r="K33" s="103"/>
      <c r="L33" s="103"/>
      <c r="M33" s="103"/>
      <c r="N33" s="103"/>
      <c r="O33" s="103"/>
      <c r="P33" s="103"/>
      <c r="Q33" s="103"/>
    </row>
    <row r="34" spans="1:22" ht="17.100000000000001" customHeight="1" x14ac:dyDescent="0.25">
      <c r="A34" s="30"/>
      <c r="B34" s="24">
        <v>1</v>
      </c>
      <c r="C34" s="104" t="s">
        <v>60</v>
      </c>
      <c r="D34" s="105"/>
      <c r="E34" s="105"/>
      <c r="F34" s="105"/>
      <c r="G34" s="105"/>
      <c r="H34" s="105"/>
      <c r="I34" s="105"/>
      <c r="J34" s="105"/>
      <c r="K34" s="105"/>
      <c r="L34" s="105"/>
      <c r="M34" s="105"/>
      <c r="N34" s="105"/>
      <c r="O34" s="105"/>
      <c r="P34" s="105"/>
      <c r="Q34" s="106"/>
    </row>
    <row r="35" spans="1:22" ht="11.25" customHeight="1" x14ac:dyDescent="0.25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</row>
    <row r="36" spans="1:22" s="20" customFormat="1" ht="18" customHeight="1" x14ac:dyDescent="0.25">
      <c r="A36" s="66" t="s">
        <v>15</v>
      </c>
      <c r="B36" s="31" t="s">
        <v>44</v>
      </c>
    </row>
    <row r="37" spans="1:22" s="20" customFormat="1" ht="15.75" x14ac:dyDescent="0.25">
      <c r="A37" s="67" t="s">
        <v>75</v>
      </c>
      <c r="B37" s="31"/>
      <c r="U37" s="68"/>
      <c r="V37" s="68"/>
    </row>
    <row r="38" spans="1:22" ht="15.75" x14ac:dyDescent="0.25">
      <c r="B38" s="5"/>
      <c r="Q38" s="20" t="s">
        <v>45</v>
      </c>
    </row>
    <row r="39" spans="1:22" ht="33.75" customHeight="1" x14ac:dyDescent="0.25">
      <c r="A39" s="122" t="s">
        <v>14</v>
      </c>
      <c r="B39" s="170" t="s">
        <v>88</v>
      </c>
      <c r="C39" s="171"/>
      <c r="D39" s="171"/>
      <c r="E39" s="172"/>
      <c r="F39" s="119" t="s">
        <v>10</v>
      </c>
      <c r="G39" s="119"/>
      <c r="H39" s="119"/>
      <c r="I39" s="119" t="s">
        <v>52</v>
      </c>
      <c r="J39" s="119"/>
      <c r="K39" s="119"/>
      <c r="L39" s="119"/>
      <c r="M39" s="119"/>
      <c r="N39" s="119"/>
      <c r="O39" s="119" t="s">
        <v>11</v>
      </c>
      <c r="P39" s="119"/>
      <c r="Q39" s="119"/>
      <c r="R39" s="10"/>
    </row>
    <row r="40" spans="1:22" ht="34.5" customHeight="1" x14ac:dyDescent="0.25">
      <c r="A40" s="123"/>
      <c r="B40" s="173"/>
      <c r="C40" s="174"/>
      <c r="D40" s="174"/>
      <c r="E40" s="175"/>
      <c r="F40" s="90" t="s">
        <v>7</v>
      </c>
      <c r="G40" s="90" t="s">
        <v>8</v>
      </c>
      <c r="H40" s="90" t="s">
        <v>9</v>
      </c>
      <c r="I40" s="119" t="s">
        <v>7</v>
      </c>
      <c r="J40" s="119"/>
      <c r="K40" s="113" t="s">
        <v>8</v>
      </c>
      <c r="L40" s="114"/>
      <c r="M40" s="119" t="s">
        <v>9</v>
      </c>
      <c r="N40" s="119"/>
      <c r="O40" s="96" t="s">
        <v>7</v>
      </c>
      <c r="P40" s="90" t="s">
        <v>8</v>
      </c>
      <c r="Q40" s="90" t="s">
        <v>9</v>
      </c>
      <c r="R40" s="10"/>
    </row>
    <row r="41" spans="1:22" ht="15.75" x14ac:dyDescent="0.25">
      <c r="A41" s="97">
        <v>1</v>
      </c>
      <c r="B41" s="119">
        <v>2</v>
      </c>
      <c r="C41" s="119"/>
      <c r="D41" s="119"/>
      <c r="E41" s="119"/>
      <c r="F41" s="90">
        <v>3</v>
      </c>
      <c r="G41" s="90">
        <v>4</v>
      </c>
      <c r="H41" s="90">
        <v>5</v>
      </c>
      <c r="I41" s="119">
        <v>6</v>
      </c>
      <c r="J41" s="119"/>
      <c r="K41" s="113">
        <v>7</v>
      </c>
      <c r="L41" s="114"/>
      <c r="M41" s="113">
        <v>8</v>
      </c>
      <c r="N41" s="114"/>
      <c r="O41" s="90">
        <v>9</v>
      </c>
      <c r="P41" s="90">
        <v>10</v>
      </c>
      <c r="Q41" s="90">
        <v>11</v>
      </c>
      <c r="R41" s="12"/>
    </row>
    <row r="42" spans="1:22" ht="23.25" customHeight="1" x14ac:dyDescent="0.25">
      <c r="A42" s="92"/>
      <c r="B42" s="187" t="s">
        <v>22</v>
      </c>
      <c r="C42" s="187"/>
      <c r="D42" s="187"/>
      <c r="E42" s="187"/>
      <c r="F42" s="58"/>
      <c r="G42" s="58">
        <f>K65</f>
        <v>11237500</v>
      </c>
      <c r="H42" s="58">
        <f>F42+G42</f>
        <v>11237500</v>
      </c>
      <c r="I42" s="121"/>
      <c r="J42" s="121"/>
      <c r="K42" s="160">
        <f>P65</f>
        <v>11072617.550000001</v>
      </c>
      <c r="L42" s="161"/>
      <c r="M42" s="121">
        <f>K42</f>
        <v>11072617.550000001</v>
      </c>
      <c r="N42" s="121"/>
      <c r="O42" s="58"/>
      <c r="P42" s="58">
        <f>K42-G42</f>
        <v>-164882.44999999925</v>
      </c>
      <c r="Q42" s="58">
        <f>O42+P42</f>
        <v>-164882.44999999925</v>
      </c>
      <c r="R42" s="10"/>
      <c r="V42" s="100">
        <f>K42/G42*100</f>
        <v>98.532747942157954</v>
      </c>
    </row>
    <row r="43" spans="1:22" ht="18" customHeight="1" x14ac:dyDescent="0.25">
      <c r="A43" s="92"/>
      <c r="B43" s="167" t="s">
        <v>13</v>
      </c>
      <c r="C43" s="168"/>
      <c r="D43" s="168"/>
      <c r="E43" s="169"/>
      <c r="F43" s="58"/>
      <c r="G43" s="58">
        <f>G42</f>
        <v>11237500</v>
      </c>
      <c r="H43" s="58">
        <f>F43+G43</f>
        <v>11237500</v>
      </c>
      <c r="I43" s="121"/>
      <c r="J43" s="121"/>
      <c r="K43" s="121">
        <f>K42</f>
        <v>11072617.550000001</v>
      </c>
      <c r="L43" s="121"/>
      <c r="M43" s="121">
        <f>M42</f>
        <v>11072617.550000001</v>
      </c>
      <c r="N43" s="121"/>
      <c r="O43" s="58"/>
      <c r="P43" s="58">
        <f>P42</f>
        <v>-164882.44999999925</v>
      </c>
      <c r="Q43" s="58">
        <f>O43+P43</f>
        <v>-164882.44999999925</v>
      </c>
      <c r="V43" s="68"/>
    </row>
    <row r="44" spans="1:22" ht="0.75" customHeight="1" x14ac:dyDescent="0.25"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V44" s="68"/>
    </row>
    <row r="45" spans="1:22" s="20" customFormat="1" ht="24.75" customHeight="1" x14ac:dyDescent="0.25">
      <c r="A45" s="77" t="s">
        <v>76</v>
      </c>
      <c r="B45" s="95"/>
      <c r="C45" s="69"/>
      <c r="D45" s="69"/>
      <c r="E45" s="69"/>
      <c r="F45" s="69"/>
      <c r="G45" s="69"/>
      <c r="H45" s="69"/>
      <c r="I45" s="69"/>
      <c r="J45" s="69"/>
      <c r="K45" s="69"/>
      <c r="L45" s="69"/>
      <c r="M45" s="69"/>
      <c r="N45" s="69"/>
      <c r="O45" s="69"/>
      <c r="P45" s="69"/>
      <c r="Q45" s="69"/>
      <c r="R45" s="69"/>
      <c r="S45" s="70"/>
      <c r="U45" s="68"/>
      <c r="V45" s="68"/>
    </row>
    <row r="46" spans="1:22" s="20" customFormat="1" ht="15.75" customHeight="1" x14ac:dyDescent="0.25">
      <c r="A46" s="77"/>
      <c r="B46" s="95"/>
      <c r="C46" s="69"/>
      <c r="D46" s="69"/>
      <c r="E46" s="69"/>
      <c r="F46" s="69"/>
      <c r="G46" s="69"/>
      <c r="H46" s="69"/>
      <c r="I46" s="69"/>
      <c r="J46" s="69"/>
      <c r="K46" s="69"/>
      <c r="L46" s="69"/>
      <c r="M46" s="69"/>
      <c r="N46" s="69"/>
      <c r="O46" s="69"/>
      <c r="P46" s="69"/>
      <c r="Q46" s="69"/>
      <c r="R46" s="69"/>
      <c r="S46" s="70"/>
      <c r="U46" s="68"/>
      <c r="V46" s="68"/>
    </row>
    <row r="47" spans="1:22" s="20" customFormat="1" ht="18.95" customHeight="1" x14ac:dyDescent="0.25">
      <c r="A47" s="31"/>
      <c r="B47" s="71" t="s">
        <v>14</v>
      </c>
      <c r="C47" s="190" t="s">
        <v>77</v>
      </c>
      <c r="D47" s="191"/>
      <c r="E47" s="191"/>
      <c r="F47" s="191"/>
      <c r="G47" s="191"/>
      <c r="H47" s="191"/>
      <c r="I47" s="191"/>
      <c r="J47" s="191"/>
      <c r="K47" s="191"/>
      <c r="L47" s="191"/>
      <c r="M47" s="191"/>
      <c r="N47" s="191"/>
      <c r="O47" s="191"/>
      <c r="P47" s="191"/>
      <c r="Q47" s="191"/>
      <c r="R47" s="192"/>
      <c r="S47" s="70"/>
      <c r="U47" s="68"/>
      <c r="V47" s="68"/>
    </row>
    <row r="48" spans="1:22" s="20" customFormat="1" ht="18.95" customHeight="1" x14ac:dyDescent="0.25">
      <c r="A48" s="31"/>
      <c r="B48" s="71">
        <v>1</v>
      </c>
      <c r="C48" s="190">
        <v>2</v>
      </c>
      <c r="D48" s="191"/>
      <c r="E48" s="191"/>
      <c r="F48" s="191"/>
      <c r="G48" s="191"/>
      <c r="H48" s="191"/>
      <c r="I48" s="191"/>
      <c r="J48" s="191"/>
      <c r="K48" s="191"/>
      <c r="L48" s="191"/>
      <c r="M48" s="191"/>
      <c r="N48" s="191"/>
      <c r="O48" s="191"/>
      <c r="P48" s="191"/>
      <c r="Q48" s="191"/>
      <c r="R48" s="192"/>
      <c r="S48" s="70"/>
      <c r="U48" s="68"/>
      <c r="V48" s="68"/>
    </row>
    <row r="49" spans="1:22" s="20" customFormat="1" ht="18.95" customHeight="1" x14ac:dyDescent="0.25">
      <c r="A49" s="31"/>
      <c r="B49" s="92"/>
      <c r="C49" s="104" t="s">
        <v>87</v>
      </c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6"/>
      <c r="U49" s="68"/>
      <c r="V49" s="68"/>
    </row>
    <row r="50" spans="1:22" ht="18" customHeight="1" x14ac:dyDescent="0.25">
      <c r="A50" s="66" t="s">
        <v>50</v>
      </c>
      <c r="B50" s="35" t="s">
        <v>51</v>
      </c>
      <c r="C50" s="31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V50" s="68"/>
    </row>
    <row r="51" spans="1:22" ht="15.75" x14ac:dyDescent="0.25">
      <c r="A51" s="31"/>
      <c r="B51" s="5"/>
      <c r="C51" s="31"/>
      <c r="D51" s="31"/>
      <c r="E51" s="31"/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31"/>
      <c r="Q51" s="31" t="s">
        <v>45</v>
      </c>
      <c r="V51" s="68"/>
    </row>
    <row r="52" spans="1:22" ht="30.75" customHeight="1" x14ac:dyDescent="0.25">
      <c r="A52" s="119" t="s">
        <v>14</v>
      </c>
      <c r="B52" s="119" t="s">
        <v>16</v>
      </c>
      <c r="C52" s="119"/>
      <c r="D52" s="119"/>
      <c r="E52" s="119"/>
      <c r="F52" s="119" t="s">
        <v>10</v>
      </c>
      <c r="G52" s="119"/>
      <c r="H52" s="119"/>
      <c r="I52" s="119" t="s">
        <v>52</v>
      </c>
      <c r="J52" s="119"/>
      <c r="K52" s="119"/>
      <c r="L52" s="119"/>
      <c r="M52" s="119"/>
      <c r="N52" s="119"/>
      <c r="O52" s="119" t="s">
        <v>11</v>
      </c>
      <c r="P52" s="119"/>
      <c r="Q52" s="119"/>
      <c r="V52" s="68"/>
    </row>
    <row r="53" spans="1:22" ht="33" customHeight="1" x14ac:dyDescent="0.25">
      <c r="A53" s="119"/>
      <c r="B53" s="119"/>
      <c r="C53" s="119"/>
      <c r="D53" s="119"/>
      <c r="E53" s="119"/>
      <c r="F53" s="90" t="s">
        <v>7</v>
      </c>
      <c r="G53" s="90" t="s">
        <v>8</v>
      </c>
      <c r="H53" s="90" t="s">
        <v>9</v>
      </c>
      <c r="I53" s="119" t="s">
        <v>7</v>
      </c>
      <c r="J53" s="119"/>
      <c r="K53" s="113" t="s">
        <v>8</v>
      </c>
      <c r="L53" s="114"/>
      <c r="M53" s="119" t="s">
        <v>9</v>
      </c>
      <c r="N53" s="119"/>
      <c r="O53" s="90" t="s">
        <v>7</v>
      </c>
      <c r="P53" s="90" t="s">
        <v>8</v>
      </c>
      <c r="Q53" s="90" t="s">
        <v>9</v>
      </c>
      <c r="V53" s="68"/>
    </row>
    <row r="54" spans="1:22" ht="18" customHeight="1" x14ac:dyDescent="0.25">
      <c r="A54" s="91">
        <v>1</v>
      </c>
      <c r="B54" s="119">
        <v>2</v>
      </c>
      <c r="C54" s="119"/>
      <c r="D54" s="119"/>
      <c r="E54" s="119"/>
      <c r="F54" s="90">
        <v>3</v>
      </c>
      <c r="G54" s="90">
        <v>4</v>
      </c>
      <c r="H54" s="90">
        <v>5</v>
      </c>
      <c r="I54" s="119">
        <v>6</v>
      </c>
      <c r="J54" s="119"/>
      <c r="K54" s="113">
        <v>7</v>
      </c>
      <c r="L54" s="114"/>
      <c r="M54" s="113">
        <v>8</v>
      </c>
      <c r="N54" s="114"/>
      <c r="O54" s="90">
        <v>9</v>
      </c>
      <c r="P54" s="90">
        <v>10</v>
      </c>
      <c r="Q54" s="90">
        <v>11</v>
      </c>
      <c r="V54" s="68"/>
    </row>
    <row r="55" spans="1:22" ht="64.5" customHeight="1" x14ac:dyDescent="0.25">
      <c r="A55" s="92"/>
      <c r="B55" s="162" t="s">
        <v>74</v>
      </c>
      <c r="C55" s="163"/>
      <c r="D55" s="163"/>
      <c r="E55" s="164"/>
      <c r="F55" s="93">
        <f>F42</f>
        <v>0</v>
      </c>
      <c r="G55" s="56">
        <f>G42</f>
        <v>11237500</v>
      </c>
      <c r="H55" s="56">
        <f>F55+G55</f>
        <v>11237500</v>
      </c>
      <c r="I55" s="115">
        <v>0</v>
      </c>
      <c r="J55" s="116"/>
      <c r="K55" s="115">
        <f>K42</f>
        <v>11072617.550000001</v>
      </c>
      <c r="L55" s="116"/>
      <c r="M55" s="115">
        <f>I55+K55</f>
        <v>11072617.550000001</v>
      </c>
      <c r="N55" s="116"/>
      <c r="O55" s="93">
        <f>I55-F55</f>
        <v>0</v>
      </c>
      <c r="P55" s="93">
        <f>P43</f>
        <v>-164882.44999999925</v>
      </c>
      <c r="Q55" s="93">
        <f>O55+P55</f>
        <v>-164882.44999999925</v>
      </c>
      <c r="V55" s="68" t="s">
        <v>86</v>
      </c>
    </row>
    <row r="56" spans="1:22" ht="18" customHeight="1" x14ac:dyDescent="0.25">
      <c r="A56" s="92"/>
      <c r="B56" s="176" t="s">
        <v>13</v>
      </c>
      <c r="C56" s="176"/>
      <c r="D56" s="176"/>
      <c r="E56" s="176"/>
      <c r="F56" s="94">
        <f>F55</f>
        <v>0</v>
      </c>
      <c r="G56" s="99">
        <f>G55</f>
        <v>11237500</v>
      </c>
      <c r="H56" s="99">
        <f>F56+G56</f>
        <v>11237500</v>
      </c>
      <c r="I56" s="115">
        <f>I55</f>
        <v>0</v>
      </c>
      <c r="J56" s="115"/>
      <c r="K56" s="115">
        <f>K55</f>
        <v>11072617.550000001</v>
      </c>
      <c r="L56" s="115"/>
      <c r="M56" s="115">
        <f>I56+K56</f>
        <v>11072617.550000001</v>
      </c>
      <c r="N56" s="116"/>
      <c r="O56" s="94">
        <f>O55</f>
        <v>0</v>
      </c>
      <c r="P56" s="94">
        <f>P55</f>
        <v>-164882.44999999925</v>
      </c>
      <c r="Q56" s="94">
        <f>O56+P56</f>
        <v>-164882.44999999925</v>
      </c>
    </row>
    <row r="57" spans="1:22" ht="2.25" customHeight="1" x14ac:dyDescent="0.25"/>
    <row r="58" spans="1:22" ht="18.75" customHeight="1" x14ac:dyDescent="0.25">
      <c r="A58" s="9">
        <v>9</v>
      </c>
      <c r="B58" s="36" t="s">
        <v>53</v>
      </c>
    </row>
    <row r="59" spans="1:22" s="20" customFormat="1" ht="15.75" x14ac:dyDescent="0.25">
      <c r="A59" s="193" t="s">
        <v>78</v>
      </c>
      <c r="B59" s="193"/>
      <c r="C59" s="193"/>
      <c r="D59" s="193"/>
      <c r="E59" s="193"/>
      <c r="F59" s="193"/>
      <c r="G59" s="193"/>
      <c r="H59" s="193"/>
      <c r="I59" s="193"/>
      <c r="J59" s="193"/>
      <c r="K59" s="193"/>
      <c r="L59" s="193"/>
      <c r="M59" s="193"/>
      <c r="N59" s="193"/>
      <c r="O59" s="193"/>
      <c r="P59" s="193"/>
      <c r="Q59" s="193"/>
      <c r="R59" s="193"/>
      <c r="U59" s="68"/>
      <c r="V59" s="68"/>
    </row>
    <row r="60" spans="1:22" ht="49.5" customHeight="1" x14ac:dyDescent="0.25">
      <c r="A60" s="111" t="s">
        <v>14</v>
      </c>
      <c r="B60" s="111" t="s">
        <v>19</v>
      </c>
      <c r="C60" s="111"/>
      <c r="D60" s="111"/>
      <c r="E60" s="111"/>
      <c r="F60" s="111" t="s">
        <v>17</v>
      </c>
      <c r="G60" s="111" t="s">
        <v>18</v>
      </c>
      <c r="H60" s="111"/>
      <c r="I60" s="111" t="s">
        <v>10</v>
      </c>
      <c r="J60" s="111"/>
      <c r="K60" s="111"/>
      <c r="L60" s="111"/>
      <c r="M60" s="111"/>
      <c r="N60" s="111"/>
      <c r="O60" s="111" t="s">
        <v>54</v>
      </c>
      <c r="P60" s="111"/>
      <c r="Q60" s="111"/>
      <c r="R60" s="111" t="s">
        <v>11</v>
      </c>
      <c r="S60" s="111"/>
      <c r="T60" s="111"/>
    </row>
    <row r="61" spans="1:22" ht="28.5" customHeight="1" x14ac:dyDescent="0.25">
      <c r="A61" s="111"/>
      <c r="B61" s="111"/>
      <c r="C61" s="111"/>
      <c r="D61" s="111"/>
      <c r="E61" s="111"/>
      <c r="F61" s="111"/>
      <c r="G61" s="111"/>
      <c r="H61" s="111"/>
      <c r="I61" s="111" t="s">
        <v>7</v>
      </c>
      <c r="J61" s="111"/>
      <c r="K61" s="111" t="s">
        <v>8</v>
      </c>
      <c r="L61" s="111"/>
      <c r="M61" s="111" t="s">
        <v>9</v>
      </c>
      <c r="N61" s="111"/>
      <c r="O61" s="17" t="s">
        <v>7</v>
      </c>
      <c r="P61" s="17" t="s">
        <v>8</v>
      </c>
      <c r="Q61" s="17" t="s">
        <v>9</v>
      </c>
      <c r="R61" s="17" t="s">
        <v>7</v>
      </c>
      <c r="S61" s="17" t="s">
        <v>8</v>
      </c>
      <c r="T61" s="17" t="s">
        <v>9</v>
      </c>
    </row>
    <row r="62" spans="1:22" ht="18.75" customHeight="1" x14ac:dyDescent="0.25">
      <c r="A62" s="37">
        <v>1</v>
      </c>
      <c r="B62" s="156">
        <v>2</v>
      </c>
      <c r="C62" s="157"/>
      <c r="D62" s="157"/>
      <c r="E62" s="158"/>
      <c r="F62" s="37">
        <v>3</v>
      </c>
      <c r="G62" s="156">
        <v>4</v>
      </c>
      <c r="H62" s="158"/>
      <c r="I62" s="156">
        <v>5</v>
      </c>
      <c r="J62" s="158"/>
      <c r="K62" s="156">
        <v>6</v>
      </c>
      <c r="L62" s="158"/>
      <c r="M62" s="156">
        <v>7</v>
      </c>
      <c r="N62" s="158"/>
      <c r="O62" s="37">
        <v>8</v>
      </c>
      <c r="P62" s="37">
        <v>9</v>
      </c>
      <c r="Q62" s="37">
        <v>10</v>
      </c>
      <c r="R62" s="37">
        <v>11</v>
      </c>
      <c r="S62" s="37">
        <v>12</v>
      </c>
      <c r="T62" s="37">
        <v>13</v>
      </c>
    </row>
    <row r="63" spans="1:22" ht="20.25" customHeight="1" x14ac:dyDescent="0.25">
      <c r="A63" s="11"/>
      <c r="B63" s="107" t="s">
        <v>60</v>
      </c>
      <c r="C63" s="108"/>
      <c r="D63" s="108"/>
      <c r="E63" s="108"/>
      <c r="F63" s="108"/>
      <c r="G63" s="108"/>
      <c r="H63" s="108"/>
      <c r="I63" s="109"/>
      <c r="J63" s="110"/>
      <c r="K63" s="112"/>
      <c r="L63" s="112"/>
      <c r="M63" s="112"/>
      <c r="N63" s="112"/>
      <c r="O63" s="15"/>
      <c r="P63" s="15"/>
      <c r="Q63" s="15"/>
      <c r="R63" s="15"/>
      <c r="S63" s="15"/>
      <c r="T63" s="15"/>
    </row>
    <row r="64" spans="1:22" ht="20.100000000000001" customHeight="1" x14ac:dyDescent="0.25">
      <c r="A64" s="91"/>
      <c r="B64" s="129" t="s">
        <v>28</v>
      </c>
      <c r="C64" s="127"/>
      <c r="D64" s="127"/>
      <c r="E64" s="127"/>
      <c r="F64" s="16"/>
      <c r="G64" s="126"/>
      <c r="H64" s="127"/>
      <c r="I64" s="126"/>
      <c r="J64" s="128"/>
      <c r="K64" s="149"/>
      <c r="L64" s="149"/>
      <c r="M64" s="149"/>
      <c r="N64" s="149"/>
      <c r="O64" s="97"/>
      <c r="P64" s="97"/>
      <c r="Q64" s="97"/>
      <c r="R64" s="97"/>
      <c r="S64" s="97"/>
      <c r="T64" s="97"/>
    </row>
    <row r="65" spans="1:29" ht="23.25" customHeight="1" x14ac:dyDescent="0.25">
      <c r="A65" s="91">
        <v>1</v>
      </c>
      <c r="B65" s="131" t="s">
        <v>23</v>
      </c>
      <c r="C65" s="127"/>
      <c r="D65" s="127"/>
      <c r="E65" s="127"/>
      <c r="F65" s="16" t="s">
        <v>21</v>
      </c>
      <c r="G65" s="126" t="s">
        <v>26</v>
      </c>
      <c r="H65" s="127"/>
      <c r="I65" s="124"/>
      <c r="J65" s="128"/>
      <c r="K65" s="150">
        <v>11237500</v>
      </c>
      <c r="L65" s="151"/>
      <c r="M65" s="115">
        <f>K65</f>
        <v>11237500</v>
      </c>
      <c r="N65" s="115"/>
      <c r="O65" s="56"/>
      <c r="P65" s="58">
        <v>11072617.550000001</v>
      </c>
      <c r="Q65" s="58">
        <f>P65</f>
        <v>11072617.550000001</v>
      </c>
      <c r="R65" s="58"/>
      <c r="S65" s="58">
        <f>P65-K65</f>
        <v>-164882.44999999925</v>
      </c>
      <c r="T65" s="58">
        <f>S65</f>
        <v>-164882.44999999925</v>
      </c>
    </row>
    <row r="66" spans="1:29" ht="47.25" customHeight="1" x14ac:dyDescent="0.25">
      <c r="A66" s="91">
        <v>2</v>
      </c>
      <c r="B66" s="131" t="s">
        <v>55</v>
      </c>
      <c r="C66" s="127"/>
      <c r="D66" s="127"/>
      <c r="E66" s="127"/>
      <c r="F66" s="16" t="s">
        <v>24</v>
      </c>
      <c r="G66" s="147" t="s">
        <v>32</v>
      </c>
      <c r="H66" s="147"/>
      <c r="I66" s="148"/>
      <c r="J66" s="128"/>
      <c r="K66" s="144">
        <v>405</v>
      </c>
      <c r="L66" s="145"/>
      <c r="M66" s="143">
        <f>K66</f>
        <v>405</v>
      </c>
      <c r="N66" s="143"/>
      <c r="O66" s="59"/>
      <c r="P66" s="59">
        <f>P67+P68</f>
        <v>405</v>
      </c>
      <c r="Q66" s="59">
        <f>P66</f>
        <v>405</v>
      </c>
      <c r="R66" s="59"/>
      <c r="S66" s="59">
        <f>P66-K66</f>
        <v>0</v>
      </c>
      <c r="T66" s="59">
        <f t="shared" ref="T66:T77" si="0">S66</f>
        <v>0</v>
      </c>
    </row>
    <row r="67" spans="1:29" ht="48" customHeight="1" x14ac:dyDescent="0.25">
      <c r="A67" s="91">
        <v>3</v>
      </c>
      <c r="B67" s="153" t="s">
        <v>93</v>
      </c>
      <c r="C67" s="153"/>
      <c r="D67" s="153"/>
      <c r="E67" s="153"/>
      <c r="F67" s="16" t="s">
        <v>24</v>
      </c>
      <c r="G67" s="147" t="s">
        <v>32</v>
      </c>
      <c r="H67" s="147"/>
      <c r="I67" s="148"/>
      <c r="J67" s="128"/>
      <c r="K67" s="144">
        <v>223</v>
      </c>
      <c r="L67" s="145"/>
      <c r="M67" s="143">
        <f>K67</f>
        <v>223</v>
      </c>
      <c r="N67" s="143"/>
      <c r="O67" s="59"/>
      <c r="P67" s="60">
        <f>K67</f>
        <v>223</v>
      </c>
      <c r="Q67" s="59">
        <f>P67</f>
        <v>223</v>
      </c>
      <c r="R67" s="59"/>
      <c r="S67" s="59">
        <f>P67-K67</f>
        <v>0</v>
      </c>
      <c r="T67" s="59">
        <f t="shared" si="0"/>
        <v>0</v>
      </c>
    </row>
    <row r="68" spans="1:29" ht="66.75" customHeight="1" x14ac:dyDescent="0.25">
      <c r="A68" s="91">
        <v>4</v>
      </c>
      <c r="B68" s="153" t="s">
        <v>56</v>
      </c>
      <c r="C68" s="153"/>
      <c r="D68" s="153"/>
      <c r="E68" s="153"/>
      <c r="F68" s="16" t="s">
        <v>24</v>
      </c>
      <c r="G68" s="147" t="s">
        <v>32</v>
      </c>
      <c r="H68" s="147"/>
      <c r="I68" s="148"/>
      <c r="J68" s="128"/>
      <c r="K68" s="144">
        <v>182</v>
      </c>
      <c r="L68" s="145"/>
      <c r="M68" s="143">
        <f>K68</f>
        <v>182</v>
      </c>
      <c r="N68" s="143"/>
      <c r="O68" s="59"/>
      <c r="P68" s="60">
        <f>K68</f>
        <v>182</v>
      </c>
      <c r="Q68" s="59">
        <f>P68</f>
        <v>182</v>
      </c>
      <c r="R68" s="59"/>
      <c r="S68" s="59">
        <f>P68-K68</f>
        <v>0</v>
      </c>
      <c r="T68" s="59">
        <f t="shared" si="0"/>
        <v>0</v>
      </c>
    </row>
    <row r="69" spans="1:29" ht="20.100000000000001" customHeight="1" x14ac:dyDescent="0.25">
      <c r="A69" s="91"/>
      <c r="B69" s="129" t="s">
        <v>29</v>
      </c>
      <c r="C69" s="127"/>
      <c r="D69" s="127"/>
      <c r="E69" s="127"/>
      <c r="F69" s="16"/>
      <c r="G69" s="126"/>
      <c r="H69" s="127"/>
      <c r="I69" s="126"/>
      <c r="J69" s="128"/>
      <c r="K69" s="146"/>
      <c r="L69" s="145"/>
      <c r="M69" s="143"/>
      <c r="N69" s="143"/>
      <c r="O69" s="59"/>
      <c r="P69" s="59"/>
      <c r="Q69" s="59"/>
      <c r="R69" s="59"/>
      <c r="S69" s="59"/>
      <c r="T69" s="59"/>
    </row>
    <row r="70" spans="1:29" ht="38.25" customHeight="1" x14ac:dyDescent="0.25">
      <c r="A70" s="91">
        <v>1</v>
      </c>
      <c r="B70" s="131" t="s">
        <v>94</v>
      </c>
      <c r="C70" s="127"/>
      <c r="D70" s="127"/>
      <c r="E70" s="127"/>
      <c r="F70" s="16" t="s">
        <v>24</v>
      </c>
      <c r="G70" s="126" t="s">
        <v>95</v>
      </c>
      <c r="H70" s="127"/>
      <c r="I70" s="142"/>
      <c r="J70" s="128"/>
      <c r="K70" s="146">
        <f>K71+K72</f>
        <v>401</v>
      </c>
      <c r="L70" s="145"/>
      <c r="M70" s="143">
        <f>K70</f>
        <v>401</v>
      </c>
      <c r="N70" s="143"/>
      <c r="O70" s="59"/>
      <c r="P70" s="59">
        <f>P71+P72</f>
        <v>400</v>
      </c>
      <c r="Q70" s="59">
        <f>P70</f>
        <v>400</v>
      </c>
      <c r="R70" s="59"/>
      <c r="S70" s="59">
        <f>P70-K70</f>
        <v>-1</v>
      </c>
      <c r="T70" s="59">
        <f t="shared" si="0"/>
        <v>-1</v>
      </c>
    </row>
    <row r="71" spans="1:29" ht="50.25" customHeight="1" x14ac:dyDescent="0.25">
      <c r="A71" s="91">
        <v>2</v>
      </c>
      <c r="B71" s="131" t="s">
        <v>96</v>
      </c>
      <c r="C71" s="132"/>
      <c r="D71" s="132"/>
      <c r="E71" s="133"/>
      <c r="F71" s="16" t="s">
        <v>24</v>
      </c>
      <c r="G71" s="126" t="s">
        <v>95</v>
      </c>
      <c r="H71" s="127"/>
      <c r="I71" s="142"/>
      <c r="J71" s="128"/>
      <c r="K71" s="146">
        <v>223</v>
      </c>
      <c r="L71" s="145"/>
      <c r="M71" s="143">
        <f>K71</f>
        <v>223</v>
      </c>
      <c r="N71" s="143"/>
      <c r="O71" s="59"/>
      <c r="P71" s="61">
        <v>222</v>
      </c>
      <c r="Q71" s="59">
        <f>P71</f>
        <v>222</v>
      </c>
      <c r="R71" s="59"/>
      <c r="S71" s="59">
        <f>P71-K71</f>
        <v>-1</v>
      </c>
      <c r="T71" s="59">
        <f t="shared" si="0"/>
        <v>-1</v>
      </c>
    </row>
    <row r="72" spans="1:29" ht="81" customHeight="1" x14ac:dyDescent="0.25">
      <c r="A72" s="91">
        <v>3</v>
      </c>
      <c r="B72" s="131" t="s">
        <v>97</v>
      </c>
      <c r="C72" s="132"/>
      <c r="D72" s="132"/>
      <c r="E72" s="133"/>
      <c r="F72" s="16" t="s">
        <v>24</v>
      </c>
      <c r="G72" s="126" t="s">
        <v>95</v>
      </c>
      <c r="H72" s="127"/>
      <c r="I72" s="142"/>
      <c r="J72" s="128"/>
      <c r="K72" s="146">
        <v>178</v>
      </c>
      <c r="L72" s="145"/>
      <c r="M72" s="143">
        <f>K72</f>
        <v>178</v>
      </c>
      <c r="N72" s="143"/>
      <c r="O72" s="59"/>
      <c r="P72" s="61">
        <v>178</v>
      </c>
      <c r="Q72" s="59">
        <f>P72</f>
        <v>178</v>
      </c>
      <c r="R72" s="59"/>
      <c r="S72" s="59">
        <f>P72-K72</f>
        <v>0</v>
      </c>
      <c r="T72" s="59">
        <f t="shared" si="0"/>
        <v>0</v>
      </c>
      <c r="V72" s="65"/>
      <c r="W72" s="65" t="s">
        <v>85</v>
      </c>
      <c r="X72" s="65"/>
      <c r="Y72" s="65" t="s">
        <v>73</v>
      </c>
      <c r="Z72" s="65"/>
      <c r="AA72" s="65"/>
      <c r="AB72" s="65"/>
      <c r="AC72" s="65"/>
    </row>
    <row r="73" spans="1:29" ht="20.100000000000001" customHeight="1" x14ac:dyDescent="0.25">
      <c r="A73" s="91"/>
      <c r="B73" s="129" t="s">
        <v>30</v>
      </c>
      <c r="C73" s="127"/>
      <c r="D73" s="127"/>
      <c r="E73" s="127"/>
      <c r="F73" s="16"/>
      <c r="G73" s="126"/>
      <c r="H73" s="127"/>
      <c r="I73" s="126"/>
      <c r="J73" s="128"/>
      <c r="K73" s="140"/>
      <c r="L73" s="141"/>
      <c r="M73" s="137"/>
      <c r="N73" s="137"/>
      <c r="O73" s="55"/>
      <c r="P73" s="55"/>
      <c r="Q73" s="55"/>
      <c r="R73" s="55"/>
      <c r="S73" s="55"/>
      <c r="T73" s="55"/>
      <c r="V73" s="64"/>
      <c r="W73" s="64"/>
      <c r="X73" s="64"/>
      <c r="Y73" s="64"/>
      <c r="Z73" s="64"/>
      <c r="AA73" s="64"/>
      <c r="AB73" s="64"/>
      <c r="AC73" s="64"/>
    </row>
    <row r="74" spans="1:29" ht="32.25" customHeight="1" x14ac:dyDescent="0.25">
      <c r="A74" s="91">
        <v>1</v>
      </c>
      <c r="B74" s="130" t="s">
        <v>57</v>
      </c>
      <c r="C74" s="127"/>
      <c r="D74" s="127"/>
      <c r="E74" s="127"/>
      <c r="F74" s="16" t="s">
        <v>21</v>
      </c>
      <c r="G74" s="126" t="s">
        <v>27</v>
      </c>
      <c r="H74" s="127"/>
      <c r="I74" s="124"/>
      <c r="J74" s="128"/>
      <c r="K74" s="124">
        <f>1449500/K71</f>
        <v>6500</v>
      </c>
      <c r="L74" s="125"/>
      <c r="M74" s="137">
        <f>K74</f>
        <v>6500</v>
      </c>
      <c r="N74" s="137"/>
      <c r="O74" s="55"/>
      <c r="P74" s="98">
        <f>1443000/P71</f>
        <v>6500</v>
      </c>
      <c r="Q74" s="56">
        <f>P74</f>
        <v>6500</v>
      </c>
      <c r="R74" s="55"/>
      <c r="S74" s="56">
        <f>P74-K74</f>
        <v>0</v>
      </c>
      <c r="T74" s="56">
        <f t="shared" si="0"/>
        <v>0</v>
      </c>
      <c r="V74" s="63">
        <f>(P74/K74+P75/K75)/2*100</f>
        <v>99.190935584389052</v>
      </c>
      <c r="W74" s="76"/>
      <c r="X74" s="64"/>
      <c r="Y74" s="78"/>
      <c r="Z74" s="76"/>
      <c r="AA74" s="76"/>
      <c r="AB74" s="64"/>
      <c r="AC74" s="64"/>
    </row>
    <row r="75" spans="1:29" ht="34.5" customHeight="1" x14ac:dyDescent="0.25">
      <c r="A75" s="91">
        <v>2</v>
      </c>
      <c r="B75" s="134" t="s">
        <v>58</v>
      </c>
      <c r="C75" s="135"/>
      <c r="D75" s="135"/>
      <c r="E75" s="136"/>
      <c r="F75" s="16" t="s">
        <v>21</v>
      </c>
      <c r="G75" s="126" t="s">
        <v>27</v>
      </c>
      <c r="H75" s="127"/>
      <c r="I75" s="124"/>
      <c r="J75" s="128"/>
      <c r="K75" s="124">
        <f>9788000/K72</f>
        <v>54988.764044943819</v>
      </c>
      <c r="L75" s="125"/>
      <c r="M75" s="138">
        <f>K75</f>
        <v>54988.764044943819</v>
      </c>
      <c r="N75" s="139"/>
      <c r="O75" s="55"/>
      <c r="P75" s="98">
        <f>9629617.55/P72</f>
        <v>54098.975000000006</v>
      </c>
      <c r="Q75" s="56">
        <f>P75</f>
        <v>54098.975000000006</v>
      </c>
      <c r="R75" s="57"/>
      <c r="S75" s="56">
        <f>P75-K75</f>
        <v>-889.78904494381277</v>
      </c>
      <c r="T75" s="56">
        <f t="shared" si="0"/>
        <v>-889.78904494381277</v>
      </c>
      <c r="V75" s="63"/>
      <c r="W75" s="64"/>
      <c r="X75" s="64"/>
      <c r="Y75" s="79"/>
      <c r="Z75" s="79"/>
      <c r="AA75" s="76"/>
      <c r="AB75" s="64"/>
      <c r="AC75" s="64"/>
    </row>
    <row r="76" spans="1:29" ht="20.100000000000001" customHeight="1" x14ac:dyDescent="0.25">
      <c r="A76" s="91"/>
      <c r="B76" s="129" t="s">
        <v>31</v>
      </c>
      <c r="C76" s="127"/>
      <c r="D76" s="127"/>
      <c r="E76" s="127"/>
      <c r="F76" s="16"/>
      <c r="G76" s="126"/>
      <c r="H76" s="127"/>
      <c r="I76" s="126"/>
      <c r="J76" s="128"/>
      <c r="K76" s="140"/>
      <c r="L76" s="141"/>
      <c r="M76" s="137"/>
      <c r="N76" s="137"/>
      <c r="O76" s="55"/>
      <c r="P76" s="55"/>
      <c r="Q76" s="55"/>
      <c r="R76" s="55"/>
      <c r="S76" s="55"/>
      <c r="T76" s="55"/>
      <c r="V76" s="64"/>
      <c r="W76" s="64"/>
      <c r="X76" s="64"/>
      <c r="Y76" s="64"/>
      <c r="Z76" s="64"/>
      <c r="AA76" s="64"/>
      <c r="AB76" s="64"/>
      <c r="AC76" s="64"/>
    </row>
    <row r="77" spans="1:29" ht="69.75" customHeight="1" x14ac:dyDescent="0.25">
      <c r="A77" s="91">
        <v>1</v>
      </c>
      <c r="B77" s="165" t="s">
        <v>98</v>
      </c>
      <c r="C77" s="127"/>
      <c r="D77" s="127"/>
      <c r="E77" s="127"/>
      <c r="F77" s="16" t="s">
        <v>25</v>
      </c>
      <c r="G77" s="126" t="s">
        <v>27</v>
      </c>
      <c r="H77" s="127"/>
      <c r="I77" s="155"/>
      <c r="J77" s="128"/>
      <c r="K77" s="140">
        <f>K70/K66*100</f>
        <v>99.012345679012341</v>
      </c>
      <c r="L77" s="141"/>
      <c r="M77" s="137">
        <f>K77</f>
        <v>99.012345679012341</v>
      </c>
      <c r="N77" s="137"/>
      <c r="O77" s="55"/>
      <c r="P77" s="62">
        <f>P70/P66*100</f>
        <v>98.76543209876543</v>
      </c>
      <c r="Q77" s="62">
        <f>P77</f>
        <v>98.76543209876543</v>
      </c>
      <c r="R77" s="55"/>
      <c r="S77" s="55">
        <f>P77-K77</f>
        <v>-0.24691358024691112</v>
      </c>
      <c r="T77" s="55">
        <f t="shared" si="0"/>
        <v>-0.24691358024691112</v>
      </c>
      <c r="V77" s="64">
        <f>P77/K77*100</f>
        <v>99.750623441396513</v>
      </c>
      <c r="W77" s="64"/>
      <c r="X77" s="64"/>
      <c r="Y77" s="64"/>
      <c r="Z77" s="64"/>
      <c r="AA77" s="64"/>
      <c r="AB77" s="64"/>
      <c r="AC77" s="64"/>
    </row>
    <row r="78" spans="1:29" ht="27" customHeight="1" x14ac:dyDescent="0.25">
      <c r="A78" s="80"/>
      <c r="B78" s="81"/>
      <c r="C78" s="82"/>
      <c r="D78" s="82"/>
      <c r="E78" s="82"/>
      <c r="F78" s="83"/>
      <c r="G78" s="83"/>
      <c r="H78" s="82"/>
      <c r="I78" s="84"/>
      <c r="J78" s="82"/>
      <c r="K78" s="85"/>
      <c r="L78" s="86"/>
      <c r="M78" s="87"/>
      <c r="N78" s="87"/>
      <c r="O78" s="87"/>
      <c r="P78" s="88"/>
      <c r="Q78" s="88"/>
      <c r="R78" s="87"/>
      <c r="S78" s="89"/>
      <c r="T78" s="89"/>
      <c r="V78" s="64"/>
      <c r="W78" s="64"/>
      <c r="X78" s="64"/>
      <c r="Y78" s="64"/>
      <c r="Z78" s="64"/>
      <c r="AA78" s="64"/>
      <c r="AB78" s="64"/>
      <c r="AC78" s="64"/>
    </row>
    <row r="79" spans="1:29" s="20" customFormat="1" ht="20.25" customHeight="1" x14ac:dyDescent="0.25">
      <c r="A79" s="194" t="s">
        <v>79</v>
      </c>
      <c r="B79" s="194"/>
      <c r="C79" s="194"/>
      <c r="D79" s="194"/>
      <c r="E79" s="194"/>
      <c r="F79" s="194"/>
      <c r="G79" s="194"/>
      <c r="H79" s="194"/>
      <c r="I79" s="194"/>
      <c r="J79" s="194"/>
      <c r="K79" s="194"/>
      <c r="L79" s="194"/>
      <c r="M79" s="194"/>
      <c r="N79" s="194"/>
      <c r="O79" s="194"/>
      <c r="P79" s="194"/>
      <c r="Q79" s="194"/>
      <c r="R79" s="194"/>
    </row>
    <row r="80" spans="1:29" s="20" customFormat="1" ht="15" customHeight="1" x14ac:dyDescent="0.25">
      <c r="A80" s="72"/>
      <c r="B80"/>
      <c r="C80"/>
      <c r="D80"/>
      <c r="E80" s="73"/>
      <c r="F80" s="73"/>
      <c r="G80" s="73"/>
      <c r="H80" s="73"/>
      <c r="I80" s="73"/>
      <c r="J80" s="73"/>
      <c r="K80" s="73"/>
      <c r="L80" s="73"/>
      <c r="M80" s="73"/>
      <c r="N80" s="73"/>
      <c r="O80" s="73"/>
      <c r="P80" s="73"/>
      <c r="Q80" s="73"/>
      <c r="R80" s="73"/>
    </row>
    <row r="81" spans="1:26" s="20" customFormat="1" ht="36.75" customHeight="1" x14ac:dyDescent="0.25">
      <c r="A81" s="71" t="s">
        <v>14</v>
      </c>
      <c r="B81" s="71" t="s">
        <v>19</v>
      </c>
      <c r="C81" s="71" t="s">
        <v>17</v>
      </c>
      <c r="D81" s="190" t="s">
        <v>80</v>
      </c>
      <c r="E81" s="191"/>
      <c r="F81" s="191"/>
      <c r="G81" s="191"/>
      <c r="H81" s="191"/>
      <c r="I81" s="191"/>
      <c r="J81" s="191"/>
      <c r="K81" s="191"/>
      <c r="L81" s="191"/>
      <c r="M81" s="191"/>
      <c r="N81" s="191"/>
      <c r="O81" s="191"/>
      <c r="P81" s="191"/>
      <c r="Q81" s="191"/>
      <c r="R81" s="192"/>
    </row>
    <row r="82" spans="1:26" s="20" customFormat="1" ht="15" customHeight="1" x14ac:dyDescent="0.25">
      <c r="A82" s="71">
        <v>1</v>
      </c>
      <c r="B82" s="71">
        <v>2</v>
      </c>
      <c r="C82" s="71">
        <v>3</v>
      </c>
      <c r="D82" s="190">
        <v>4</v>
      </c>
      <c r="E82" s="191"/>
      <c r="F82" s="191"/>
      <c r="G82" s="191"/>
      <c r="H82" s="191"/>
      <c r="I82" s="191"/>
      <c r="J82" s="191"/>
      <c r="K82" s="191"/>
      <c r="L82" s="191"/>
      <c r="M82" s="191"/>
      <c r="N82" s="191"/>
      <c r="O82" s="191"/>
      <c r="P82" s="191"/>
      <c r="Q82" s="191"/>
      <c r="R82" s="192"/>
    </row>
    <row r="83" spans="1:26" s="20" customFormat="1" ht="20.100000000000001" customHeight="1" x14ac:dyDescent="0.25">
      <c r="A83" s="71">
        <v>1</v>
      </c>
      <c r="B83" s="71" t="s">
        <v>28</v>
      </c>
      <c r="C83" s="71" t="s">
        <v>90</v>
      </c>
      <c r="D83" s="196" t="s">
        <v>89</v>
      </c>
      <c r="E83" s="197"/>
      <c r="F83" s="197"/>
      <c r="G83" s="197"/>
      <c r="H83" s="197"/>
      <c r="I83" s="197"/>
      <c r="J83" s="197"/>
      <c r="K83" s="197"/>
      <c r="L83" s="197"/>
      <c r="M83" s="197"/>
      <c r="N83" s="197"/>
      <c r="O83" s="197"/>
      <c r="P83" s="197"/>
      <c r="Q83" s="197"/>
      <c r="R83" s="198"/>
    </row>
    <row r="84" spans="1:26" s="20" customFormat="1" ht="20.100000000000001" customHeight="1" x14ac:dyDescent="0.25">
      <c r="A84" s="71">
        <v>2</v>
      </c>
      <c r="B84" s="71" t="s">
        <v>29</v>
      </c>
      <c r="C84" s="71" t="s">
        <v>92</v>
      </c>
      <c r="D84" s="196" t="s">
        <v>103</v>
      </c>
      <c r="E84" s="197"/>
      <c r="F84" s="197"/>
      <c r="G84" s="197"/>
      <c r="H84" s="197"/>
      <c r="I84" s="197"/>
      <c r="J84" s="197"/>
      <c r="K84" s="197"/>
      <c r="L84" s="197"/>
      <c r="M84" s="197"/>
      <c r="N84" s="197"/>
      <c r="O84" s="197"/>
      <c r="P84" s="197"/>
      <c r="Q84" s="197"/>
      <c r="R84" s="198"/>
    </row>
    <row r="85" spans="1:26" s="20" customFormat="1" ht="20.100000000000001" customHeight="1" x14ac:dyDescent="0.25">
      <c r="A85" s="71">
        <v>3</v>
      </c>
      <c r="B85" s="71" t="s">
        <v>30</v>
      </c>
      <c r="C85" s="71" t="s">
        <v>90</v>
      </c>
      <c r="D85" s="196" t="s">
        <v>91</v>
      </c>
      <c r="E85" s="197"/>
      <c r="F85" s="197"/>
      <c r="G85" s="197"/>
      <c r="H85" s="197"/>
      <c r="I85" s="197"/>
      <c r="J85" s="197"/>
      <c r="K85" s="197"/>
      <c r="L85" s="197"/>
      <c r="M85" s="197"/>
      <c r="N85" s="197"/>
      <c r="O85" s="197"/>
      <c r="P85" s="197"/>
      <c r="Q85" s="197"/>
      <c r="R85" s="198"/>
    </row>
    <row r="86" spans="1:26" s="20" customFormat="1" ht="20.100000000000001" customHeight="1" x14ac:dyDescent="0.25">
      <c r="A86" s="71">
        <v>4</v>
      </c>
      <c r="B86" s="71" t="s">
        <v>31</v>
      </c>
      <c r="C86" s="16" t="s">
        <v>25</v>
      </c>
      <c r="D86" s="196" t="s">
        <v>104</v>
      </c>
      <c r="E86" s="197"/>
      <c r="F86" s="197"/>
      <c r="G86" s="197"/>
      <c r="H86" s="197"/>
      <c r="I86" s="197"/>
      <c r="J86" s="197"/>
      <c r="K86" s="197"/>
      <c r="L86" s="197"/>
      <c r="M86" s="197"/>
      <c r="N86" s="197"/>
      <c r="O86" s="197"/>
      <c r="P86" s="197"/>
      <c r="Q86" s="197"/>
      <c r="R86" s="198"/>
    </row>
    <row r="87" spans="1:26" s="20" customFormat="1" ht="18.75" customHeight="1" x14ac:dyDescent="0.25">
      <c r="A87" s="72"/>
      <c r="B87"/>
      <c r="C87"/>
      <c r="D87"/>
      <c r="E87" s="74"/>
      <c r="F87" s="74"/>
      <c r="G87" s="74"/>
      <c r="H87" s="74"/>
      <c r="I87" s="74"/>
      <c r="J87" s="74"/>
      <c r="K87" s="74"/>
      <c r="L87" s="74"/>
      <c r="M87" s="74"/>
      <c r="N87" s="74"/>
      <c r="O87" s="74"/>
      <c r="P87" s="74"/>
      <c r="Q87" s="74"/>
      <c r="R87" s="74"/>
    </row>
    <row r="88" spans="1:26" s="20" customFormat="1" ht="22.5" customHeight="1" x14ac:dyDescent="0.25">
      <c r="A88" s="195" t="s">
        <v>81</v>
      </c>
      <c r="B88" s="195"/>
      <c r="C88" s="195"/>
      <c r="D88" s="195"/>
      <c r="E88" s="195"/>
      <c r="F88" s="195"/>
      <c r="G88" s="195"/>
      <c r="H88" s="195"/>
      <c r="I88" s="195"/>
      <c r="J88" s="195"/>
      <c r="K88" s="195"/>
      <c r="L88" s="195"/>
      <c r="M88" s="195"/>
      <c r="N88" s="195"/>
      <c r="O88" s="195"/>
      <c r="P88" s="195"/>
      <c r="Q88" s="195"/>
      <c r="R88" s="195"/>
      <c r="S88" s="31"/>
    </row>
    <row r="89" spans="1:26" s="20" customFormat="1" ht="39" customHeight="1" x14ac:dyDescent="0.25">
      <c r="A89" s="154" t="s">
        <v>105</v>
      </c>
      <c r="B89" s="154"/>
      <c r="C89" s="154"/>
      <c r="D89" s="154"/>
      <c r="E89" s="154"/>
      <c r="F89" s="154"/>
      <c r="G89" s="154"/>
      <c r="H89" s="154"/>
      <c r="I89" s="154"/>
      <c r="J89" s="154"/>
      <c r="K89" s="154"/>
      <c r="L89" s="154"/>
      <c r="M89" s="154"/>
      <c r="N89" s="154"/>
      <c r="O89" s="154"/>
      <c r="P89" s="154"/>
      <c r="Q89" s="154"/>
      <c r="R89" s="154"/>
      <c r="S89" s="154"/>
      <c r="T89" s="75"/>
      <c r="U89" s="75"/>
      <c r="V89" s="75"/>
      <c r="W89" s="75"/>
      <c r="X89" s="75"/>
      <c r="Y89" s="75"/>
      <c r="Z89" s="75"/>
    </row>
    <row r="90" spans="1:26" ht="20.100000000000001" customHeight="1" x14ac:dyDescent="0.25">
      <c r="A90" s="44"/>
      <c r="B90" s="45"/>
      <c r="C90" s="46"/>
      <c r="D90" s="46"/>
      <c r="E90" s="46"/>
      <c r="F90" s="47"/>
      <c r="G90" s="47"/>
      <c r="H90" s="46"/>
      <c r="I90" s="48"/>
      <c r="J90" s="46"/>
      <c r="K90" s="49"/>
      <c r="L90" s="50"/>
      <c r="M90" s="51"/>
      <c r="N90" s="51"/>
      <c r="O90" s="51"/>
      <c r="P90" s="52"/>
      <c r="Q90" s="52"/>
      <c r="R90" s="51"/>
      <c r="S90" s="51"/>
      <c r="T90" s="51"/>
    </row>
    <row r="92" spans="1:26" x14ac:dyDescent="0.25">
      <c r="A92" s="20" t="s">
        <v>59</v>
      </c>
    </row>
    <row r="93" spans="1:26" x14ac:dyDescent="0.25">
      <c r="A93" s="20"/>
    </row>
    <row r="94" spans="1:26" ht="15.75" x14ac:dyDescent="0.25">
      <c r="A94" s="20"/>
      <c r="B94" s="35" t="s">
        <v>100</v>
      </c>
    </row>
    <row r="95" spans="1:26" ht="15.75" x14ac:dyDescent="0.25">
      <c r="A95" s="20"/>
      <c r="B95" s="35"/>
      <c r="U95" s="68">
        <f>P65/K65</f>
        <v>0.98532747942157961</v>
      </c>
    </row>
    <row r="97" spans="2:15" ht="41.25" customHeight="1" x14ac:dyDescent="0.25">
      <c r="B97" s="166" t="s">
        <v>72</v>
      </c>
      <c r="C97" s="166"/>
      <c r="D97" s="166"/>
      <c r="E97" s="166"/>
      <c r="F97" s="166"/>
      <c r="G97" s="166"/>
      <c r="H97" s="54"/>
      <c r="I97" s="54"/>
      <c r="J97" s="54"/>
      <c r="K97" s="54"/>
      <c r="M97" s="101" t="s">
        <v>82</v>
      </c>
      <c r="N97" s="101"/>
      <c r="O97" s="101"/>
    </row>
    <row r="98" spans="2:15" ht="15" customHeight="1" x14ac:dyDescent="0.25">
      <c r="B98" s="14"/>
      <c r="H98" s="152" t="s">
        <v>20</v>
      </c>
      <c r="I98" s="152"/>
      <c r="M98" s="102" t="s">
        <v>83</v>
      </c>
      <c r="N98" s="102"/>
      <c r="O98" s="102"/>
    </row>
    <row r="99" spans="2:15" ht="15" customHeight="1" x14ac:dyDescent="0.25">
      <c r="B99" s="20"/>
      <c r="H99" s="43"/>
      <c r="I99" s="43"/>
      <c r="M99" s="53"/>
      <c r="N99" s="20"/>
      <c r="O99" s="20"/>
    </row>
    <row r="100" spans="2:15" ht="33" customHeight="1" x14ac:dyDescent="0.25">
      <c r="B100" s="185" t="s">
        <v>102</v>
      </c>
      <c r="C100" s="185"/>
      <c r="D100" s="185"/>
      <c r="E100" s="185"/>
      <c r="F100" s="185"/>
      <c r="G100" s="185"/>
      <c r="H100" s="159"/>
      <c r="I100" s="159"/>
      <c r="M100" s="101" t="s">
        <v>101</v>
      </c>
      <c r="N100" s="101"/>
      <c r="O100" s="101"/>
    </row>
    <row r="101" spans="2:15" ht="15.75" customHeight="1" x14ac:dyDescent="0.25">
      <c r="H101" s="152" t="s">
        <v>20</v>
      </c>
      <c r="I101" s="152"/>
      <c r="M101" s="102" t="s">
        <v>83</v>
      </c>
      <c r="N101" s="102"/>
      <c r="O101" s="102"/>
    </row>
  </sheetData>
  <mergeCells count="177">
    <mergeCell ref="A59:R59"/>
    <mergeCell ref="A79:R79"/>
    <mergeCell ref="D81:R81"/>
    <mergeCell ref="B52:E53"/>
    <mergeCell ref="O52:Q52"/>
    <mergeCell ref="K56:L56"/>
    <mergeCell ref="M77:N77"/>
    <mergeCell ref="A88:R88"/>
    <mergeCell ref="D86:R86"/>
    <mergeCell ref="D85:R85"/>
    <mergeCell ref="D82:R82"/>
    <mergeCell ref="D83:R83"/>
    <mergeCell ref="D84:R84"/>
    <mergeCell ref="A52:A53"/>
    <mergeCell ref="F52:H52"/>
    <mergeCell ref="B43:E43"/>
    <mergeCell ref="F39:H39"/>
    <mergeCell ref="B39:E40"/>
    <mergeCell ref="B56:E56"/>
    <mergeCell ref="G65:H65"/>
    <mergeCell ref="R13:S13"/>
    <mergeCell ref="R14:S14"/>
    <mergeCell ref="R16:S16"/>
    <mergeCell ref="R17:S17"/>
    <mergeCell ref="F17:K17"/>
    <mergeCell ref="R20:S20"/>
    <mergeCell ref="H20:I20"/>
    <mergeCell ref="R19:S19"/>
    <mergeCell ref="B14:C14"/>
    <mergeCell ref="B17:C17"/>
    <mergeCell ref="K19:P19"/>
    <mergeCell ref="B20:C20"/>
    <mergeCell ref="H19:I19"/>
    <mergeCell ref="I55:J55"/>
    <mergeCell ref="B42:E42"/>
    <mergeCell ref="O39:Q39"/>
    <mergeCell ref="M42:N42"/>
    <mergeCell ref="R60:T60"/>
    <mergeCell ref="B62:E62"/>
    <mergeCell ref="G62:H62"/>
    <mergeCell ref="I62:J62"/>
    <mergeCell ref="K62:L62"/>
    <mergeCell ref="M62:N62"/>
    <mergeCell ref="I68:J68"/>
    <mergeCell ref="M64:N64"/>
    <mergeCell ref="H101:I101"/>
    <mergeCell ref="H100:I100"/>
    <mergeCell ref="B64:E64"/>
    <mergeCell ref="B72:E72"/>
    <mergeCell ref="I71:J71"/>
    <mergeCell ref="K71:L71"/>
    <mergeCell ref="B77:E77"/>
    <mergeCell ref="O60:Q60"/>
    <mergeCell ref="B97:G97"/>
    <mergeCell ref="B100:G100"/>
    <mergeCell ref="M65:N65"/>
    <mergeCell ref="M66:N66"/>
    <mergeCell ref="M67:N67"/>
    <mergeCell ref="H98:I98"/>
    <mergeCell ref="M73:N73"/>
    <mergeCell ref="B67:E67"/>
    <mergeCell ref="B68:E68"/>
    <mergeCell ref="K72:L72"/>
    <mergeCell ref="G67:H67"/>
    <mergeCell ref="G68:H68"/>
    <mergeCell ref="A89:S89"/>
    <mergeCell ref="K77:L77"/>
    <mergeCell ref="I67:J67"/>
    <mergeCell ref="G77:H77"/>
    <mergeCell ref="I77:J77"/>
    <mergeCell ref="B66:E66"/>
    <mergeCell ref="G66:H66"/>
    <mergeCell ref="I66:J66"/>
    <mergeCell ref="I64:J64"/>
    <mergeCell ref="B65:E65"/>
    <mergeCell ref="G64:H64"/>
    <mergeCell ref="I65:J65"/>
    <mergeCell ref="K67:L67"/>
    <mergeCell ref="K64:L64"/>
    <mergeCell ref="K65:L65"/>
    <mergeCell ref="K66:L66"/>
    <mergeCell ref="M70:N70"/>
    <mergeCell ref="K68:L68"/>
    <mergeCell ref="M72:N72"/>
    <mergeCell ref="K70:L70"/>
    <mergeCell ref="M69:N69"/>
    <mergeCell ref="M68:N68"/>
    <mergeCell ref="M71:N71"/>
    <mergeCell ref="K69:L69"/>
    <mergeCell ref="B70:E70"/>
    <mergeCell ref="G70:H70"/>
    <mergeCell ref="I70:J70"/>
    <mergeCell ref="B69:E69"/>
    <mergeCell ref="G69:H69"/>
    <mergeCell ref="I69:J69"/>
    <mergeCell ref="G76:H76"/>
    <mergeCell ref="I76:J76"/>
    <mergeCell ref="B75:E75"/>
    <mergeCell ref="M74:N74"/>
    <mergeCell ref="M76:N76"/>
    <mergeCell ref="M75:N75"/>
    <mergeCell ref="K76:L76"/>
    <mergeCell ref="G72:H72"/>
    <mergeCell ref="G73:H73"/>
    <mergeCell ref="I73:J73"/>
    <mergeCell ref="K74:L74"/>
    <mergeCell ref="K73:L73"/>
    <mergeCell ref="I72:J72"/>
    <mergeCell ref="A39:A40"/>
    <mergeCell ref="G60:H61"/>
    <mergeCell ref="I60:N60"/>
    <mergeCell ref="K61:L61"/>
    <mergeCell ref="M61:N61"/>
    <mergeCell ref="K54:L54"/>
    <mergeCell ref="K55:L55"/>
    <mergeCell ref="I54:J54"/>
    <mergeCell ref="K53:L53"/>
    <mergeCell ref="A60:A61"/>
    <mergeCell ref="I61:J61"/>
    <mergeCell ref="K42:L42"/>
    <mergeCell ref="B55:E55"/>
    <mergeCell ref="I56:J56"/>
    <mergeCell ref="M43:N43"/>
    <mergeCell ref="M41:N41"/>
    <mergeCell ref="K40:L40"/>
    <mergeCell ref="I43:J43"/>
    <mergeCell ref="K43:L43"/>
    <mergeCell ref="M56:N56"/>
    <mergeCell ref="I53:J53"/>
    <mergeCell ref="M53:N53"/>
    <mergeCell ref="M54:N54"/>
    <mergeCell ref="B41:E41"/>
    <mergeCell ref="G9:M9"/>
    <mergeCell ref="G10:M10"/>
    <mergeCell ref="B22:Q22"/>
    <mergeCell ref="M40:N40"/>
    <mergeCell ref="C24:Q24"/>
    <mergeCell ref="B16:C16"/>
    <mergeCell ref="B13:C13"/>
    <mergeCell ref="I52:N52"/>
    <mergeCell ref="B54:E54"/>
    <mergeCell ref="I42:J42"/>
    <mergeCell ref="E19:F19"/>
    <mergeCell ref="I40:J40"/>
    <mergeCell ref="I41:J41"/>
    <mergeCell ref="E20:F20"/>
    <mergeCell ref="K20:P20"/>
    <mergeCell ref="B19:C19"/>
    <mergeCell ref="C25:Q25"/>
    <mergeCell ref="I39:N39"/>
    <mergeCell ref="C47:R47"/>
    <mergeCell ref="C48:R48"/>
    <mergeCell ref="C49:R49"/>
    <mergeCell ref="M97:O97"/>
    <mergeCell ref="M98:O98"/>
    <mergeCell ref="M100:O100"/>
    <mergeCell ref="M101:O101"/>
    <mergeCell ref="C33:Q33"/>
    <mergeCell ref="C34:Q34"/>
    <mergeCell ref="B63:H63"/>
    <mergeCell ref="I63:J63"/>
    <mergeCell ref="B60:E61"/>
    <mergeCell ref="F60:F61"/>
    <mergeCell ref="K63:L63"/>
    <mergeCell ref="K41:L41"/>
    <mergeCell ref="M55:N55"/>
    <mergeCell ref="M63:N63"/>
    <mergeCell ref="K75:L75"/>
    <mergeCell ref="G75:H75"/>
    <mergeCell ref="I75:J75"/>
    <mergeCell ref="B73:E73"/>
    <mergeCell ref="B74:E74"/>
    <mergeCell ref="G74:H74"/>
    <mergeCell ref="I74:J74"/>
    <mergeCell ref="B71:E71"/>
    <mergeCell ref="G71:H71"/>
    <mergeCell ref="B76:E76"/>
  </mergeCells>
  <phoneticPr fontId="14" type="noConversion"/>
  <pageMargins left="0.19685039370078741" right="0.19685039370078741" top="0.19685039370078741" bottom="0.19685039370078741" header="0.31496062992125984" footer="0.31496062992125984"/>
  <pageSetup paperSize="9" scale="68" orientation="landscape" verticalDpi="0" r:id="rId1"/>
  <rowBreaks count="2" manualBreakCount="2">
    <brk id="44" max="19" man="1"/>
    <brk id="72" max="1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1216015</vt:lpstr>
      <vt:lpstr>'1216015'!Область_друку</vt:lpstr>
    </vt:vector>
  </TitlesOfParts>
  <Company>Reanimator Extreme Edition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S_Smal</dc:creator>
  <cp:lastModifiedBy>Ліщук Петро Андрійович</cp:lastModifiedBy>
  <cp:lastPrinted>2024-01-15T06:23:39Z</cp:lastPrinted>
  <dcterms:created xsi:type="dcterms:W3CDTF">2019-01-14T08:15:45Z</dcterms:created>
  <dcterms:modified xsi:type="dcterms:W3CDTF">2024-02-08T15:08:02Z</dcterms:modified>
</cp:coreProperties>
</file>