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ЖПМ\"/>
    </mc:Choice>
  </mc:AlternateContent>
  <bookViews>
    <workbookView xWindow="240" yWindow="60" windowWidth="20055" windowHeight="7950"/>
  </bookViews>
  <sheets>
    <sheet name="1217670" sheetId="1" r:id="rId1"/>
  </sheets>
  <definedNames>
    <definedName name="_xlnm.Print_Area" localSheetId="0">'1217670'!$A$1:$T$130</definedName>
  </definedNames>
  <calcPr calcId="152511"/>
</workbook>
</file>

<file path=xl/calcChain.xml><?xml version="1.0" encoding="utf-8"?>
<calcChain xmlns="http://schemas.openxmlformats.org/spreadsheetml/2006/main">
  <c r="S98" i="1" l="1"/>
  <c r="T98" i="1"/>
  <c r="Q98" i="1"/>
  <c r="Q97" i="1"/>
  <c r="M98" i="1"/>
  <c r="P49" i="1"/>
  <c r="P50" i="1"/>
  <c r="P48" i="1"/>
  <c r="P93" i="1"/>
  <c r="P100" i="1" s="1"/>
  <c r="P94" i="1"/>
  <c r="P101" i="1" s="1"/>
  <c r="P95" i="1"/>
  <c r="S95" i="1" s="1"/>
  <c r="T95" i="1" s="1"/>
  <c r="K94" i="1"/>
  <c r="K101" i="1" s="1"/>
  <c r="M101" i="1" s="1"/>
  <c r="K95" i="1"/>
  <c r="K93" i="1"/>
  <c r="M93" i="1" s="1"/>
  <c r="K100" i="1"/>
  <c r="M100" i="1" s="1"/>
  <c r="Q95" i="1"/>
  <c r="M94" i="1"/>
  <c r="M95" i="1"/>
  <c r="P77" i="1"/>
  <c r="P85" i="1"/>
  <c r="Q85" i="1"/>
  <c r="P78" i="1"/>
  <c r="P86" i="1" s="1"/>
  <c r="P79" i="1"/>
  <c r="P76" i="1" s="1"/>
  <c r="S82" i="1"/>
  <c r="S83" i="1"/>
  <c r="L89" i="1"/>
  <c r="G41" i="1"/>
  <c r="G64" i="1" s="1"/>
  <c r="V89" i="1"/>
  <c r="K77" i="1"/>
  <c r="S77" i="1" s="1"/>
  <c r="T77" i="1" s="1"/>
  <c r="K78" i="1"/>
  <c r="M78" i="1"/>
  <c r="K79" i="1"/>
  <c r="K87" i="1" s="1"/>
  <c r="Q87" i="1"/>
  <c r="T82" i="1"/>
  <c r="T83" i="1"/>
  <c r="Q82" i="1"/>
  <c r="Q83" i="1"/>
  <c r="M82" i="1"/>
  <c r="M83" i="1"/>
  <c r="Q77" i="1"/>
  <c r="Q78" i="1"/>
  <c r="Q79" i="1"/>
  <c r="M79" i="1"/>
  <c r="G47" i="1"/>
  <c r="G65" i="1" s="1"/>
  <c r="H48" i="1"/>
  <c r="H49" i="1"/>
  <c r="H50" i="1"/>
  <c r="K47" i="1"/>
  <c r="P47" i="1"/>
  <c r="Q47" i="1" s="1"/>
  <c r="L47" i="1"/>
  <c r="L41" i="1"/>
  <c r="K41" i="1"/>
  <c r="P42" i="1"/>
  <c r="Q42" i="1" s="1"/>
  <c r="P43" i="1"/>
  <c r="Q43" i="1"/>
  <c r="P44" i="1"/>
  <c r="Q44" i="1"/>
  <c r="P45" i="1"/>
  <c r="Q45" i="1" s="1"/>
  <c r="P46" i="1"/>
  <c r="Q46" i="1" s="1"/>
  <c r="M42" i="1"/>
  <c r="M43" i="1"/>
  <c r="M44" i="1"/>
  <c r="M45" i="1"/>
  <c r="M46" i="1"/>
  <c r="H42" i="1"/>
  <c r="H43" i="1"/>
  <c r="H44" i="1"/>
  <c r="H45" i="1"/>
  <c r="H46" i="1"/>
  <c r="Q48" i="1"/>
  <c r="Q49" i="1"/>
  <c r="Q50" i="1"/>
  <c r="M48" i="1"/>
  <c r="M49" i="1"/>
  <c r="M50" i="1"/>
  <c r="Q81" i="1"/>
  <c r="B90" i="1"/>
  <c r="D114" i="1" s="1"/>
  <c r="S97" i="1"/>
  <c r="T97" i="1"/>
  <c r="M97" i="1"/>
  <c r="K64" i="1"/>
  <c r="K66" i="1" s="1"/>
  <c r="M66" i="1" s="1"/>
  <c r="H47" i="1"/>
  <c r="M41" i="1"/>
  <c r="M51" i="1" s="1"/>
  <c r="P41" i="1"/>
  <c r="Q41" i="1" s="1"/>
  <c r="Q51" i="1" s="1"/>
  <c r="K51" i="1"/>
  <c r="M81" i="1"/>
  <c r="S81" i="1"/>
  <c r="T81" i="1"/>
  <c r="B74" i="1"/>
  <c r="D109" i="1" s="1"/>
  <c r="F51" i="1"/>
  <c r="O51" i="1"/>
  <c r="I51" i="1"/>
  <c r="M77" i="1"/>
  <c r="M64" i="1"/>
  <c r="K65" i="1"/>
  <c r="M65" i="1" s="1"/>
  <c r="S78" i="1"/>
  <c r="T78" i="1" s="1"/>
  <c r="K86" i="1"/>
  <c r="M86" i="1" s="1"/>
  <c r="M47" i="1"/>
  <c r="Q76" i="1" l="1"/>
  <c r="P89" i="1"/>
  <c r="H65" i="1"/>
  <c r="P65" i="1"/>
  <c r="Q65" i="1" s="1"/>
  <c r="S85" i="1"/>
  <c r="T85" i="1" s="1"/>
  <c r="M87" i="1"/>
  <c r="S87" i="1"/>
  <c r="T87" i="1" s="1"/>
  <c r="Q86" i="1"/>
  <c r="S86" i="1"/>
  <c r="T86" i="1" s="1"/>
  <c r="H64" i="1"/>
  <c r="P64" i="1"/>
  <c r="K76" i="1"/>
  <c r="G66" i="1"/>
  <c r="H66" i="1" s="1"/>
  <c r="Q101" i="1"/>
  <c r="S101" i="1"/>
  <c r="T101" i="1" s="1"/>
  <c r="S100" i="1"/>
  <c r="T100" i="1" s="1"/>
  <c r="Q100" i="1"/>
  <c r="Q93" i="1"/>
  <c r="Q94" i="1"/>
  <c r="S93" i="1"/>
  <c r="T93" i="1" s="1"/>
  <c r="P92" i="1"/>
  <c r="H41" i="1"/>
  <c r="H51" i="1" s="1"/>
  <c r="K85" i="1"/>
  <c r="M85" i="1" s="1"/>
  <c r="G51" i="1"/>
  <c r="V51" i="1" s="1"/>
  <c r="S79" i="1"/>
  <c r="T79" i="1" s="1"/>
  <c r="K92" i="1"/>
  <c r="S94" i="1"/>
  <c r="T94" i="1" s="1"/>
  <c r="P51" i="1"/>
  <c r="M92" i="1" l="1"/>
  <c r="K103" i="1"/>
  <c r="M103" i="1" s="1"/>
  <c r="K89" i="1"/>
  <c r="M89" i="1" s="1"/>
  <c r="M76" i="1"/>
  <c r="P66" i="1"/>
  <c r="Q66" i="1" s="1"/>
  <c r="Q64" i="1"/>
  <c r="Q89" i="1"/>
  <c r="S89" i="1"/>
  <c r="T89" i="1" s="1"/>
  <c r="P103" i="1"/>
  <c r="Q92" i="1"/>
  <c r="S92" i="1"/>
  <c r="T92" i="1" s="1"/>
  <c r="S76" i="1"/>
  <c r="T76" i="1" s="1"/>
  <c r="S103" i="1" l="1"/>
  <c r="T103" i="1" s="1"/>
  <c r="Q103" i="1"/>
</calcChain>
</file>

<file path=xl/sharedStrings.xml><?xml version="1.0" encoding="utf-8"?>
<sst xmlns="http://schemas.openxmlformats.org/spreadsheetml/2006/main" count="224" uniqueCount="124">
  <si>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</si>
  <si>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</si>
  <si>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</si>
  <si>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</si>
  <si>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</si>
  <si>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</si>
  <si>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</si>
  <si>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</si>
  <si>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</si>
  <si>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</si>
  <si>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</si>
  <si>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</si>
  <si>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</si>
  <si>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</si>
  <si>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</si>
  <si>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</si>
  <si>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</si>
  <si>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</si>
  <si>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</si>
  <si>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</si>
  <si>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</si>
  <si>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</si>
  <si>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од.</t>
  </si>
  <si>
    <t>розрахунково</t>
  </si>
  <si>
    <t>затрат</t>
  </si>
  <si>
    <t>продукту</t>
  </si>
  <si>
    <t>ефективності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</si>
  <si>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</si>
  <si>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</si>
  <si>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</si>
  <si>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</si>
  <si>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</si>
  <si>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</si>
  <si>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</si>
  <si>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</si>
  <si>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</si>
  <si>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</si>
  <si>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</si>
  <si>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8.</t>
  </si>
  <si>
    <t xml:space="preserve">Результативні показники бюджетної програми та аналіз їх виконання </t>
  </si>
  <si>
    <t xml:space="preserve">9. </t>
  </si>
  <si>
    <t>Фактичні результативні показники, досягнуті за рахунок касових видатків (наданих кредитів з бюджету)</t>
  </si>
  <si>
    <t>гривень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</si>
  <si>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</si>
  <si>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</si>
  <si>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</si>
  <si>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</si>
  <si>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</si>
  <si>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</si>
  <si>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</si>
  <si>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</si>
  <si>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</si>
  <si>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</si>
  <si>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</si>
  <si>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</si>
  <si>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</si>
  <si>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</si>
  <si>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</si>
  <si>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</si>
  <si>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</si>
  <si>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</si>
  <si>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Заступник директора департаменту інфраструктури міста - начальник управління житлової політики і майна</t>
  </si>
  <si>
    <t>Наталія ВІТКОВСЬКА</t>
  </si>
  <si>
    <t>(Власне ім'я, ПРІЗВИЩЕ)</t>
  </si>
  <si>
    <t>від 01 листопада 2022 року № 359)</t>
  </si>
  <si>
    <t>Напрями використання бюджетних коштів*</t>
  </si>
  <si>
    <t>грн</t>
  </si>
  <si>
    <t>місцевого бюджету на 01.01.2024 року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</si>
  <si>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</si>
  <si>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кв. м.</t>
  </si>
  <si>
    <t>якості</t>
  </si>
  <si>
    <t>рішення сесії міської ради</t>
  </si>
  <si>
    <t xml:space="preserve">Начальник відділу бухгалтерського обліку та звітності - головний бухгалтер </t>
  </si>
  <si>
    <t>Лариса ТУЗ</t>
  </si>
  <si>
    <t>9.3. Аналіз стану виконання результативних показників: по завданню 1 результативні показники виконані, по завданню 2 виконати результативні показники не було можливості у зв'язку з неосвоєнням коштів.</t>
  </si>
  <si>
    <t>відс.</t>
  </si>
  <si>
    <t>2256400000</t>
  </si>
  <si>
    <t xml:space="preserve">Внески до статутного капіталу суб’єктів господарювання </t>
  </si>
  <si>
    <t>0490</t>
  </si>
  <si>
    <t>7670</t>
  </si>
  <si>
    <t>Створення умов для сталого функціонування комунальних підприємств та надання послуг населенню</t>
  </si>
  <si>
    <t>Підтримка підприємств  комунальної форми власності</t>
  </si>
  <si>
    <t>Завдання 1. Поповнення статутного капіталу для функціонування комунального підприємства "Елеватор"</t>
  </si>
  <si>
    <t>Завдання 2. Поповнення статутного капіталу для функціонування комунального підприємства "Агенція муніципальної нерухомості"</t>
  </si>
  <si>
    <t>Внески до статутного капіталу комунального підприємства "Елеватор"</t>
  </si>
  <si>
    <t>Капітальний ремонт - встановлення вузлів обліку холодної води в с. Богданівці</t>
  </si>
  <si>
    <t>Придбання насосів</t>
  </si>
  <si>
    <t xml:space="preserve">Придбання мотокоси - кущоріза </t>
  </si>
  <si>
    <t>Придбання апарата для зварювання (пайки) пластикових виробів, модель – електромуфтовий апарат</t>
  </si>
  <si>
    <t>Капітальний ремонт (проведення опалення) приміщення КП "Елеватор» за адресою вул. Травнева, 7/1 селища Богданівці, Хмельницького району</t>
  </si>
  <si>
    <t>Внески до статутного капіталу комунального підприємства "Агенція муніципальної нерухомості"</t>
  </si>
  <si>
    <t>Капітальний ремонт системи пожежної сигналізації, системи керування евакуюванням, системи централізованого пожежного спостерігання, будинку побуту «Південний Буг», за адресою: м. Хмельницький, вул. Кам'янецька, 2</t>
  </si>
  <si>
    <t xml:space="preserve">Реконструкція будівлі торгівельного центру «Дитячий світ» (заміна ліфта) за адресою: м. Хмельницький , вул. Проскурівська, буд. 4/3 </t>
  </si>
  <si>
    <t>Капітальний ремонт будівлі торгівельного центру «Дитячий світ» за адресою: м. Хмельницький, вул. Проскурівська, буд. 4/3, в тому числі допоміжних та технічних приміщень, системи опалення, вентиляції, водопостачання та водовідведення, пожежної сигналізації та пожежогасіння</t>
  </si>
  <si>
    <t>Програма підтримки та розвитку комунального підприємства «Елеватор» Хмельницької міської ради на 2023 – 2027 роки</t>
  </si>
  <si>
    <t>обсяг видатків на капітальний ремонт - встановлення вузлів обліку холодної води в с. Богданівці</t>
  </si>
  <si>
    <t>обсяг видатків на придбання обладнання для господарської діяльності</t>
  </si>
  <si>
    <t xml:space="preserve">обсяг видатків на капітальний ремонт приміщення </t>
  </si>
  <si>
    <t xml:space="preserve">кількість вузлів обліку холодної води, які планується встановити </t>
  </si>
  <si>
    <t>обсяг видатків, в т. ч.:</t>
  </si>
  <si>
    <t>кількість обладнання для господарської діяльності, що планується придбати</t>
  </si>
  <si>
    <t>локальний кошторис</t>
  </si>
  <si>
    <t>кількість приміщень, що планується відремонтувати</t>
  </si>
  <si>
    <t>лист-звернення</t>
  </si>
  <si>
    <t>середні витрати на встановлення 1 вузла обліку холодної води</t>
  </si>
  <si>
    <t>середні витрати на придбання 1 обладнання для господарської діяльності</t>
  </si>
  <si>
    <t>витрати на капітальний ремонт приміщення</t>
  </si>
  <si>
    <t xml:space="preserve">співвідношення суми поповнення статутного капіталу до розміру статутного капіталу на початок року </t>
  </si>
  <si>
    <t>обсяг видатків на капітальний ремонт системи пожежної сигналізації, системи керування евакуюванням, системи централізованого пожежного спостерігання, будинку побуту "Південний Буг"</t>
  </si>
  <si>
    <t>обсяг видатків на реконструкцію будівлі торгівельного центру «Дитячий світ» (заміна ліфта)</t>
  </si>
  <si>
    <t>обсяг видатків на ремонт будівлі торгівельного центру «Дитячий світ», в тому числі допоміжних та технічних приміщень, системи опалення, вентиляції, водопостачання та водовідведення, пожежної сигналізації та пожежогасіння</t>
  </si>
  <si>
    <t xml:space="preserve">кількість об'єктів, в яких планується здійснити капітальний ремонт </t>
  </si>
  <si>
    <t>кількість об'єктів, в яких планується здійснити  реконструкцію</t>
  </si>
  <si>
    <t>середні витрати на капітальний ремонт 1 об'єкту</t>
  </si>
  <si>
    <r>
      <t xml:space="preserve">Пояснення: п. 3- економія коштів, п. 4 у зв'язку із завантаженістю проектанта не виготовлено ПКД, тому кошти не освоєні. </t>
    </r>
    <r>
      <rPr>
        <sz val="12"/>
        <color indexed="10"/>
        <rFont val="Times New Roman"/>
        <family val="1"/>
        <charset val="204"/>
      </rPr>
      <t/>
    </r>
  </si>
  <si>
    <t>Пояснення: п. 3 - у зв'язку з неосвоєнням коштів.</t>
  </si>
  <si>
    <t>Пояснення: п. 2 - економія коштів, п. 3 - у зв'язку із неосвоєннням коштів</t>
  </si>
  <si>
    <t>Виконання бюджетної програми становить  73 % до затверджених призначень в 2023 р., бюджетна програма виконана не повністю через недоосоєння коштів по завданнях.</t>
  </si>
  <si>
    <t>Пояснення: роботи розпочаті та будуть продовжуватися в наступному році .</t>
  </si>
  <si>
    <t>Пояснення: у зв'язку з недоосвоєнням коштів.</t>
  </si>
  <si>
    <t>Пояснення: у зв'язку із зменшенням освоєних коштів.</t>
  </si>
  <si>
    <t>Пояснення: п. 2 - економія коштів, п. 3 через погодні умови не було можливості завершити роботи, оскільки роботи проводилися на даху будівлі, орієнтовне завершення робіт до 01.03.2024 року, п.4 - у зв'язку з затримкою на митниці матеріалів необхідних для виконання робіт, орієнтовне завершення робіт до 01.03.2024 року.</t>
  </si>
  <si>
    <t>Пояснення: у зв'язку із завантаженістю проектанта не виготовлено ПКД на один об'єкт та через погодні умови не було можливості завершити роботи з реконструкції будівлі торгівельного центру «Дитячий світ», орієнтовне завершення робіт до 01.03.2024 року, що вплинуло на неповне освоєння коштів, по інших об'єктах виникла економія коштів.</t>
  </si>
  <si>
    <t>середні витрати на реконструкцію 1 об'єкту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</si>
</sst>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211">
    <xf numFmtId="0" fontId="0" fillId="0" borderId="0" xfId="0"/>
    <xf numFmtId="0" fontId="3" fillId="0" borderId="0" xfId="4" applyFont="1" applyAlignment="1"/>
    <xf numFmtId="0" fontId="4" fillId="0" borderId="0" xfId="0" applyFont="1" applyAlignment="1">
      <alignment horizontal="left"/>
    </xf>
    <xf numFmtId="0" fontId="2" fillId="0" borderId="0" xfId="3" applyFont="1" applyAlignment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vertical="center" wrapText="1"/>
    </xf>
    <xf numFmtId="0" fontId="10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/>
    <xf numFmtId="0" fontId="11" fillId="0" borderId="0" xfId="0" applyFont="1" applyAlignment="1"/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4" applyFont="1" applyFill="1" applyBorder="1" applyAlignment="1" applyProtection="1">
      <alignment horizontal="left" wrapText="1"/>
    </xf>
    <xf numFmtId="0" fontId="2" fillId="0" borderId="0" xfId="4" applyFont="1" applyFill="1" applyBorder="1" applyAlignment="1" applyProtection="1">
      <alignment wrapText="1"/>
    </xf>
    <xf numFmtId="0" fontId="2" fillId="0" borderId="2" xfId="3" applyFont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0" xfId="4" applyFont="1"/>
    <xf numFmtId="0" fontId="9" fillId="0" borderId="0" xfId="0" applyFont="1" applyBorder="1"/>
    <xf numFmtId="0" fontId="1" fillId="0" borderId="0" xfId="4"/>
    <xf numFmtId="0" fontId="0" fillId="0" borderId="0" xfId="0" applyAlignment="1">
      <alignment horizontal="left"/>
    </xf>
    <xf numFmtId="0" fontId="2" fillId="0" borderId="0" xfId="3" applyFont="1" applyBorder="1" applyAlignment="1">
      <alignment horizontal="center" vertical="center" wrapText="1"/>
    </xf>
    <xf numFmtId="0" fontId="9" fillId="0" borderId="0" xfId="0" applyFont="1" applyBorder="1" applyAlignment="1"/>
    <xf numFmtId="0" fontId="14" fillId="0" borderId="0" xfId="0" applyFont="1"/>
    <xf numFmtId="0" fontId="2" fillId="0" borderId="0" xfId="3" applyFont="1" applyBorder="1" applyAlignment="1"/>
    <xf numFmtId="0" fontId="0" fillId="0" borderId="0" xfId="0" applyBorder="1" applyAlignment="1">
      <alignment horizontal="left"/>
    </xf>
    <xf numFmtId="0" fontId="2" fillId="0" borderId="0" xfId="3" applyFont="1" applyBorder="1" applyAlignment="1">
      <alignment vertical="center" wrapText="1"/>
    </xf>
    <xf numFmtId="0" fontId="2" fillId="0" borderId="1" xfId="4" applyFont="1" applyBorder="1"/>
    <xf numFmtId="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 applyAlignment="1"/>
    <xf numFmtId="0" fontId="10" fillId="0" borderId="0" xfId="0" applyFont="1" applyAlignment="1"/>
    <xf numFmtId="0" fontId="8" fillId="0" borderId="0" xfId="4" applyFont="1" applyBorder="1" applyAlignment="1">
      <alignment vertical="top"/>
    </xf>
    <xf numFmtId="0" fontId="14" fillId="0" borderId="0" xfId="0" applyFont="1" applyAlignment="1">
      <alignment horizontal="center"/>
    </xf>
    <xf numFmtId="0" fontId="2" fillId="0" borderId="0" xfId="3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182" fontId="10" fillId="0" borderId="0" xfId="0" applyNumberFormat="1" applyFont="1"/>
    <xf numFmtId="0" fontId="2" fillId="0" borderId="0" xfId="2" applyFont="1" applyFill="1" applyAlignment="1"/>
    <xf numFmtId="4" fontId="10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" fillId="0" borderId="0" xfId="3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17" fillId="0" borderId="0" xfId="0" applyFont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18" fillId="0" borderId="0" xfId="0" applyFont="1" applyBorder="1" applyAlignment="1">
      <alignment vertical="top" wrapText="1"/>
    </xf>
    <xf numFmtId="0" fontId="14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/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2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2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top" wrapText="1"/>
    </xf>
    <xf numFmtId="0" fontId="7" fillId="0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20" fillId="0" borderId="0" xfId="0" applyFont="1"/>
    <xf numFmtId="0" fontId="21" fillId="2" borderId="0" xfId="1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4" xfId="3" applyFont="1" applyFill="1" applyBorder="1" applyAlignment="1">
      <alignment vertical="center" wrapText="1"/>
    </xf>
    <xf numFmtId="0" fontId="8" fillId="0" borderId="5" xfId="3" applyFont="1" applyFill="1" applyBorder="1" applyAlignment="1">
      <alignment vertical="center" wrapText="1"/>
    </xf>
    <xf numFmtId="0" fontId="8" fillId="0" borderId="6" xfId="3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4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4" fontId="4" fillId="0" borderId="0" xfId="4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4" fontId="10" fillId="0" borderId="2" xfId="0" applyNumberFormat="1" applyFont="1" applyBorder="1" applyAlignment="1">
      <alignment horizontal="center" vertical="center" wrapText="1"/>
    </xf>
    <xf numFmtId="49" fontId="2" fillId="0" borderId="1" xfId="4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4" fillId="0" borderId="3" xfId="4" applyFont="1" applyBorder="1" applyAlignment="1">
      <alignment horizontal="center" vertical="top" wrapText="1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7" fillId="0" borderId="2" xfId="3" applyFont="1" applyBorder="1" applyAlignment="1">
      <alignment vertical="center" wrapText="1"/>
    </xf>
    <xf numFmtId="4" fontId="9" fillId="0" borderId="0" xfId="0" applyNumberFormat="1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" fillId="0" borderId="4" xfId="3" applyFont="1" applyBorder="1" applyAlignment="1">
      <alignment horizontal="left" vertical="center" wrapText="1"/>
    </xf>
    <xf numFmtId="0" fontId="2" fillId="0" borderId="5" xfId="3" applyFont="1" applyBorder="1" applyAlignment="1">
      <alignment horizontal="left" vertical="center" wrapText="1"/>
    </xf>
    <xf numFmtId="0" fontId="2" fillId="0" borderId="6" xfId="3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4" fontId="10" fillId="0" borderId="2" xfId="0" applyNumberFormat="1" applyFont="1" applyBorder="1" applyAlignment="1">
      <alignment wrapText="1"/>
    </xf>
    <xf numFmtId="0" fontId="2" fillId="0" borderId="1" xfId="4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0" borderId="0" xfId="4" applyFont="1" applyFill="1" applyBorder="1" applyAlignment="1" applyProtection="1">
      <alignment horizontal="left" wrapText="1"/>
    </xf>
    <xf numFmtId="0" fontId="9" fillId="0" borderId="1" xfId="0" applyFont="1" applyBorder="1" applyAlignment="1">
      <alignment horizontal="center"/>
    </xf>
    <xf numFmtId="2" fontId="4" fillId="0" borderId="0" xfId="4" applyNumberFormat="1" applyFont="1" applyBorder="1" applyAlignment="1">
      <alignment horizontal="center" vertical="top" wrapText="1"/>
    </xf>
    <xf numFmtId="0" fontId="4" fillId="0" borderId="0" xfId="4" applyFont="1" applyBorder="1" applyAlignment="1">
      <alignment horizontal="center" vertical="top" wrapText="1"/>
    </xf>
    <xf numFmtId="0" fontId="2" fillId="0" borderId="2" xfId="3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2" xfId="3" applyFont="1" applyBorder="1" applyAlignment="1">
      <alignment horizontal="left" vertical="center" wrapText="1"/>
    </xf>
    <xf numFmtId="0" fontId="2" fillId="0" borderId="0" xfId="3" applyFont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17" fillId="0" borderId="0" xfId="0" applyFont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5">
    <cellStyle name="Звичайний" xfId="0" builtinId="0"/>
    <cellStyle name="Звичайний 2 2" xfId="1"/>
    <cellStyle name="Обычный_Лист1" xfId="2"/>
    <cellStyle name="Обычный_Паспорт_Звіт 2012 остання сесія 2" xfId="3"/>
    <cellStyle name="Обычный_Шаблон паспорта" xfId="4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1"/>
  <sheetViews>
    <sheetView tabSelected="1" view="pageBreakPreview" zoomScaleNormal="100" zoomScaleSheetLayoutView="100" workbookViewId="0">
      <selection activeCell="B103" sqref="B103:E103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10" style="4" customWidth="1"/>
    <col min="4" max="4" width="9.140625" style="4"/>
    <col min="5" max="5" width="7.140625" style="4" customWidth="1"/>
    <col min="6" max="6" width="10" style="4" customWidth="1"/>
    <col min="7" max="7" width="13.7109375" style="4" customWidth="1"/>
    <col min="8" max="8" width="13" style="4" customWidth="1"/>
    <col min="9" max="9" width="5.85546875" style="4" customWidth="1"/>
    <col min="10" max="10" width="6" style="4" customWidth="1"/>
    <col min="11" max="11" width="8" style="4" customWidth="1"/>
    <col min="12" max="12" width="8.140625" style="4" customWidth="1"/>
    <col min="13" max="13" width="9.140625" style="4"/>
    <col min="14" max="14" width="6.140625" style="4" customWidth="1"/>
    <col min="15" max="15" width="15" style="4" customWidth="1"/>
    <col min="16" max="16" width="13.5703125" style="4" customWidth="1"/>
    <col min="17" max="17" width="14.140625" style="4" customWidth="1"/>
    <col min="18" max="18" width="12.7109375" style="4" customWidth="1"/>
    <col min="19" max="19" width="12" style="4" customWidth="1"/>
    <col min="20" max="20" width="12.140625" style="4" customWidth="1"/>
    <col min="21" max="16384" width="9.140625" style="4"/>
  </cols>
  <sheetData>
    <row r="1" spans="1:20" x14ac:dyDescent="0.25">
      <c r="M1" s="1" t="s">
        <v>6</v>
      </c>
    </row>
    <row r="2" spans="1:20" x14ac:dyDescent="0.25">
      <c r="M2" s="1" t="s">
        <v>3</v>
      </c>
    </row>
    <row r="3" spans="1:20" x14ac:dyDescent="0.25">
      <c r="M3" s="1" t="s">
        <v>4</v>
      </c>
    </row>
    <row r="4" spans="1:20" x14ac:dyDescent="0.25">
      <c r="M4" s="2" t="s">
        <v>5</v>
      </c>
    </row>
    <row r="5" spans="1:20" x14ac:dyDescent="0.25">
      <c r="M5" s="2" t="s">
        <v>64</v>
      </c>
    </row>
    <row r="7" spans="1:20" ht="9" customHeight="1" x14ac:dyDescent="0.25"/>
    <row r="8" spans="1:20" x14ac:dyDescent="0.25">
      <c r="G8" s="21"/>
      <c r="H8" s="22"/>
      <c r="I8" s="22"/>
      <c r="J8" s="23" t="s">
        <v>27</v>
      </c>
      <c r="K8" s="22"/>
      <c r="M8" s="22"/>
      <c r="N8" s="22"/>
      <c r="O8" s="21"/>
    </row>
    <row r="9" spans="1:20" ht="15.75" x14ac:dyDescent="0.25">
      <c r="F9" s="20"/>
      <c r="G9" s="176" t="s">
        <v>28</v>
      </c>
      <c r="H9" s="176"/>
      <c r="I9" s="176"/>
      <c r="J9" s="176"/>
      <c r="K9" s="176"/>
      <c r="L9" s="176"/>
      <c r="M9" s="176"/>
      <c r="N9" s="20"/>
      <c r="O9" s="20"/>
    </row>
    <row r="10" spans="1:20" ht="15.75" x14ac:dyDescent="0.25">
      <c r="F10" s="20"/>
      <c r="G10" s="176" t="s">
        <v>67</v>
      </c>
      <c r="H10" s="176"/>
      <c r="I10" s="176"/>
      <c r="J10" s="176"/>
      <c r="K10" s="176"/>
      <c r="L10" s="176"/>
      <c r="M10" s="176"/>
      <c r="N10" s="20"/>
      <c r="O10" s="21"/>
    </row>
    <row r="13" spans="1:20" ht="15.75" x14ac:dyDescent="0.25">
      <c r="A13" s="40" t="s">
        <v>0</v>
      </c>
      <c r="B13" s="171">
        <v>1200000</v>
      </c>
      <c r="C13" s="171"/>
      <c r="E13" s="5"/>
      <c r="F13" s="171" t="s">
        <v>53</v>
      </c>
      <c r="G13" s="171"/>
      <c r="H13" s="171"/>
      <c r="I13" s="171"/>
      <c r="J13" s="171"/>
      <c r="K13" s="171"/>
      <c r="L13" s="171"/>
      <c r="M13" s="171"/>
      <c r="S13" s="141" t="s">
        <v>54</v>
      </c>
      <c r="T13" s="141"/>
    </row>
    <row r="14" spans="1:20" ht="40.5" customHeight="1" x14ac:dyDescent="0.25">
      <c r="A14" s="40"/>
      <c r="B14" s="146" t="s">
        <v>44</v>
      </c>
      <c r="C14" s="146"/>
      <c r="E14" s="42"/>
      <c r="F14" s="196" t="s">
        <v>49</v>
      </c>
      <c r="G14" s="196"/>
      <c r="H14" s="196"/>
      <c r="I14" s="196"/>
      <c r="J14" s="196"/>
      <c r="K14" s="196"/>
      <c r="L14" s="196"/>
      <c r="S14" s="128" t="s">
        <v>47</v>
      </c>
      <c r="T14" s="128"/>
    </row>
    <row r="15" spans="1:20" x14ac:dyDescent="0.25">
      <c r="A15" s="40"/>
      <c r="B15" s="54"/>
      <c r="C15" s="21"/>
      <c r="S15" s="41"/>
    </row>
    <row r="16" spans="1:20" ht="15.75" x14ac:dyDescent="0.25">
      <c r="A16" s="40" t="s">
        <v>1</v>
      </c>
      <c r="B16" s="171">
        <v>1210000</v>
      </c>
      <c r="C16" s="171"/>
      <c r="E16" s="5"/>
      <c r="F16" s="171" t="s">
        <v>53</v>
      </c>
      <c r="G16" s="171"/>
      <c r="H16" s="171"/>
      <c r="I16" s="171"/>
      <c r="J16" s="171"/>
      <c r="K16" s="171"/>
      <c r="L16" s="171"/>
      <c r="M16" s="171"/>
      <c r="S16" s="141" t="s">
        <v>54</v>
      </c>
      <c r="T16" s="141"/>
    </row>
    <row r="17" spans="1:25" ht="42" customHeight="1" x14ac:dyDescent="0.25">
      <c r="A17" s="40"/>
      <c r="B17" s="146" t="s">
        <v>44</v>
      </c>
      <c r="C17" s="146"/>
      <c r="E17" s="43"/>
      <c r="F17" s="142" t="s">
        <v>52</v>
      </c>
      <c r="G17" s="142"/>
      <c r="H17" s="142"/>
      <c r="I17" s="142"/>
      <c r="J17" s="142"/>
      <c r="K17" s="142"/>
      <c r="L17" s="142"/>
      <c r="S17" s="128" t="s">
        <v>47</v>
      </c>
      <c r="T17" s="128"/>
    </row>
    <row r="18" spans="1:25" x14ac:dyDescent="0.25">
      <c r="A18" s="40"/>
      <c r="B18" s="54"/>
      <c r="C18" s="21"/>
      <c r="S18" s="41"/>
    </row>
    <row r="19" spans="1:25" ht="18" customHeight="1" x14ac:dyDescent="0.25">
      <c r="A19" s="40" t="s">
        <v>2</v>
      </c>
      <c r="B19" s="171">
        <v>1217670</v>
      </c>
      <c r="C19" s="171"/>
      <c r="E19" s="144" t="s">
        <v>79</v>
      </c>
      <c r="F19" s="144"/>
      <c r="G19" s="144" t="s">
        <v>78</v>
      </c>
      <c r="H19" s="144"/>
      <c r="I19" s="7"/>
      <c r="J19" s="178" t="s">
        <v>77</v>
      </c>
      <c r="K19" s="178"/>
      <c r="L19" s="178"/>
      <c r="M19" s="178"/>
      <c r="N19" s="178"/>
      <c r="O19" s="178"/>
      <c r="P19" s="178"/>
      <c r="Q19" s="178"/>
      <c r="S19" s="145" t="s">
        <v>76</v>
      </c>
      <c r="T19" s="145"/>
    </row>
    <row r="20" spans="1:25" ht="81.75" customHeight="1" x14ac:dyDescent="0.25">
      <c r="A20" s="40"/>
      <c r="B20" s="146" t="s">
        <v>44</v>
      </c>
      <c r="C20" s="146"/>
      <c r="E20" s="179" t="s">
        <v>45</v>
      </c>
      <c r="F20" s="179"/>
      <c r="G20" s="180" t="s">
        <v>46</v>
      </c>
      <c r="H20" s="180"/>
      <c r="I20" s="44"/>
      <c r="J20" s="129" t="s">
        <v>50</v>
      </c>
      <c r="K20" s="129"/>
      <c r="L20" s="129"/>
      <c r="M20" s="129"/>
      <c r="N20" s="129"/>
      <c r="O20" s="129"/>
      <c r="P20" s="129"/>
      <c r="Q20" s="129"/>
      <c r="S20" s="128" t="s">
        <v>48</v>
      </c>
      <c r="T20" s="128"/>
    </row>
    <row r="21" spans="1:25" x14ac:dyDescent="0.25">
      <c r="A21" s="40"/>
    </row>
    <row r="22" spans="1:25" ht="15.75" x14ac:dyDescent="0.25">
      <c r="A22" s="41" t="s">
        <v>29</v>
      </c>
      <c r="B22" s="177" t="s">
        <v>30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25"/>
      <c r="S22" s="25"/>
      <c r="T22" s="25"/>
      <c r="U22" s="25"/>
      <c r="V22" s="29"/>
      <c r="W22" s="29"/>
      <c r="X22" s="7"/>
      <c r="Y22" s="7"/>
    </row>
    <row r="23" spans="1:25" ht="10.5" customHeight="1" x14ac:dyDescent="0.25">
      <c r="A23" s="21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9"/>
      <c r="W23" s="29"/>
      <c r="X23" s="7"/>
      <c r="Y23" s="7"/>
    </row>
    <row r="24" spans="1:25" ht="18" customHeight="1" x14ac:dyDescent="0.25">
      <c r="A24" s="21"/>
      <c r="B24" s="26" t="s">
        <v>14</v>
      </c>
      <c r="C24" s="181" t="s">
        <v>31</v>
      </c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37"/>
      <c r="S24" s="37"/>
      <c r="T24" s="37"/>
      <c r="U24" s="37"/>
      <c r="V24" s="37"/>
      <c r="W24" s="37"/>
      <c r="X24" s="7"/>
      <c r="Y24" s="7"/>
    </row>
    <row r="25" spans="1:25" ht="18" customHeight="1" x14ac:dyDescent="0.25">
      <c r="A25" s="21"/>
      <c r="B25" s="26">
        <v>1</v>
      </c>
      <c r="C25" s="188" t="s">
        <v>80</v>
      </c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37"/>
      <c r="S25" s="37"/>
      <c r="T25" s="37"/>
      <c r="U25" s="37"/>
      <c r="V25" s="37"/>
      <c r="W25" s="37"/>
      <c r="X25" s="7"/>
      <c r="Y25" s="7"/>
    </row>
    <row r="26" spans="1:2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9"/>
      <c r="S26" s="29"/>
      <c r="T26" s="29"/>
      <c r="U26" s="29"/>
      <c r="V26" s="29"/>
      <c r="W26" s="29"/>
      <c r="X26" s="7"/>
      <c r="Y26" s="7"/>
    </row>
    <row r="27" spans="1:25" ht="18.75" customHeight="1" x14ac:dyDescent="0.25">
      <c r="A27" s="27" t="s">
        <v>32</v>
      </c>
      <c r="B27" s="28" t="s">
        <v>33</v>
      </c>
      <c r="C27" s="28"/>
      <c r="D27" s="28"/>
      <c r="E27" s="38" t="s">
        <v>81</v>
      </c>
      <c r="F27" s="38"/>
      <c r="G27" s="38"/>
      <c r="H27" s="38"/>
      <c r="I27" s="19"/>
      <c r="J27" s="19"/>
      <c r="K27" s="19"/>
      <c r="L27" s="19"/>
      <c r="M27" s="19"/>
      <c r="N27" s="19"/>
      <c r="O27" s="19"/>
      <c r="P27" s="19"/>
      <c r="Q27" s="19"/>
      <c r="R27" s="29"/>
      <c r="S27" s="29"/>
      <c r="T27" s="29"/>
      <c r="U27" s="29"/>
      <c r="V27" s="29"/>
      <c r="W27" s="29"/>
      <c r="X27" s="7"/>
      <c r="Y27" s="7"/>
    </row>
    <row r="28" spans="1:2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9"/>
      <c r="S28" s="29"/>
      <c r="T28" s="29"/>
      <c r="U28" s="29"/>
      <c r="V28" s="29"/>
      <c r="W28" s="29"/>
      <c r="X28" s="7"/>
    </row>
    <row r="29" spans="1:25" ht="18.75" customHeight="1" x14ac:dyDescent="0.25">
      <c r="A29" s="27" t="s">
        <v>12</v>
      </c>
      <c r="B29" s="3" t="s">
        <v>34</v>
      </c>
      <c r="C29" s="3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5"/>
      <c r="S29" s="36"/>
      <c r="T29" s="36"/>
      <c r="U29" s="36"/>
      <c r="V29" s="29"/>
      <c r="W29" s="29"/>
      <c r="X29" s="7"/>
    </row>
    <row r="30" spans="1:25" ht="8.2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6"/>
      <c r="S30" s="36"/>
      <c r="T30" s="36"/>
      <c r="U30" s="36"/>
      <c r="V30" s="29"/>
      <c r="W30" s="29"/>
      <c r="X30" s="7"/>
    </row>
    <row r="31" spans="1:25" ht="18" customHeight="1" x14ac:dyDescent="0.25">
      <c r="A31" s="32"/>
      <c r="B31" s="26" t="s">
        <v>14</v>
      </c>
      <c r="C31" s="181" t="s">
        <v>35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37"/>
      <c r="S31" s="37"/>
      <c r="T31" s="37"/>
      <c r="U31" s="37"/>
      <c r="V31" s="37"/>
      <c r="W31" s="37"/>
      <c r="X31" s="7"/>
    </row>
    <row r="32" spans="1:25" ht="18" customHeight="1" x14ac:dyDescent="0.25">
      <c r="A32" s="32"/>
      <c r="B32" s="26">
        <v>1</v>
      </c>
      <c r="C32" s="162" t="s">
        <v>82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4"/>
      <c r="R32" s="37"/>
      <c r="S32" s="37"/>
      <c r="T32" s="37"/>
      <c r="U32" s="37"/>
      <c r="V32" s="37"/>
      <c r="W32" s="37"/>
      <c r="X32" s="7"/>
    </row>
    <row r="33" spans="1:47" ht="18" customHeight="1" x14ac:dyDescent="0.25">
      <c r="A33" s="32"/>
      <c r="B33" s="26">
        <v>2</v>
      </c>
      <c r="C33" s="162" t="s">
        <v>83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4"/>
      <c r="R33" s="37"/>
      <c r="S33" s="37"/>
      <c r="T33" s="37"/>
      <c r="U33" s="37"/>
      <c r="V33" s="37"/>
      <c r="W33" s="37"/>
      <c r="X33" s="7"/>
    </row>
    <row r="34" spans="1:47" ht="9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9"/>
      <c r="S34" s="29"/>
      <c r="T34" s="29"/>
      <c r="U34" s="29"/>
      <c r="V34" s="33"/>
      <c r="W34" s="29"/>
      <c r="X34" s="7"/>
    </row>
    <row r="35" spans="1:47" s="21" customFormat="1" ht="15.75" x14ac:dyDescent="0.25">
      <c r="A35" s="21" t="s">
        <v>15</v>
      </c>
      <c r="B35" s="34" t="s">
        <v>36</v>
      </c>
    </row>
    <row r="36" spans="1:47" s="21" customFormat="1" ht="15.75" x14ac:dyDescent="0.25">
      <c r="A36" s="55" t="s">
        <v>55</v>
      </c>
      <c r="B36" s="34"/>
      <c r="U36" s="56"/>
      <c r="V36" s="56"/>
    </row>
    <row r="37" spans="1:47" ht="15.75" x14ac:dyDescent="0.25">
      <c r="B37" s="3"/>
      <c r="Q37" s="21" t="s">
        <v>42</v>
      </c>
    </row>
    <row r="38" spans="1:47" ht="31.5" customHeight="1" x14ac:dyDescent="0.25">
      <c r="A38" s="165" t="s">
        <v>14</v>
      </c>
      <c r="B38" s="182" t="s">
        <v>65</v>
      </c>
      <c r="C38" s="183"/>
      <c r="D38" s="183"/>
      <c r="E38" s="184"/>
      <c r="F38" s="130" t="s">
        <v>10</v>
      </c>
      <c r="G38" s="130"/>
      <c r="H38" s="130"/>
      <c r="I38" s="137" t="s">
        <v>37</v>
      </c>
      <c r="J38" s="130"/>
      <c r="K38" s="130"/>
      <c r="L38" s="130"/>
      <c r="M38" s="130"/>
      <c r="N38" s="130"/>
      <c r="O38" s="137" t="s">
        <v>11</v>
      </c>
      <c r="P38" s="130"/>
      <c r="Q38" s="130"/>
      <c r="R38" s="7"/>
    </row>
    <row r="39" spans="1:47" ht="30" x14ac:dyDescent="0.25">
      <c r="A39" s="166"/>
      <c r="B39" s="185"/>
      <c r="C39" s="186"/>
      <c r="D39" s="186"/>
      <c r="E39" s="187"/>
      <c r="F39" s="6" t="s">
        <v>7</v>
      </c>
      <c r="G39" s="6" t="s">
        <v>8</v>
      </c>
      <c r="H39" s="6" t="s">
        <v>9</v>
      </c>
      <c r="I39" s="130" t="s">
        <v>7</v>
      </c>
      <c r="J39" s="130"/>
      <c r="K39" s="138" t="s">
        <v>8</v>
      </c>
      <c r="L39" s="139"/>
      <c r="M39" s="130" t="s">
        <v>9</v>
      </c>
      <c r="N39" s="130"/>
      <c r="O39" s="8" t="s">
        <v>7</v>
      </c>
      <c r="P39" s="6" t="s">
        <v>8</v>
      </c>
      <c r="Q39" s="6" t="s">
        <v>9</v>
      </c>
      <c r="R39" s="7"/>
    </row>
    <row r="40" spans="1:47" x14ac:dyDescent="0.25">
      <c r="A40" s="13">
        <v>1</v>
      </c>
      <c r="B40" s="130">
        <v>2</v>
      </c>
      <c r="C40" s="130"/>
      <c r="D40" s="130"/>
      <c r="E40" s="130"/>
      <c r="F40" s="6">
        <v>3</v>
      </c>
      <c r="G40" s="6">
        <v>4</v>
      </c>
      <c r="H40" s="6">
        <v>5</v>
      </c>
      <c r="I40" s="130">
        <v>6</v>
      </c>
      <c r="J40" s="130"/>
      <c r="K40" s="138">
        <v>7</v>
      </c>
      <c r="L40" s="139"/>
      <c r="M40" s="138">
        <v>8</v>
      </c>
      <c r="N40" s="139"/>
      <c r="O40" s="6">
        <v>9</v>
      </c>
      <c r="P40" s="6">
        <v>10</v>
      </c>
      <c r="Q40" s="6">
        <v>11</v>
      </c>
      <c r="R40" s="10"/>
    </row>
    <row r="41" spans="1:47" ht="51.75" customHeight="1" x14ac:dyDescent="0.25">
      <c r="A41" s="69">
        <v>1</v>
      </c>
      <c r="B41" s="156" t="s">
        <v>84</v>
      </c>
      <c r="C41" s="156"/>
      <c r="D41" s="156"/>
      <c r="E41" s="156"/>
      <c r="F41" s="70"/>
      <c r="G41" s="70">
        <f>SUM(G42:G46)</f>
        <v>682091</v>
      </c>
      <c r="H41" s="70">
        <f t="shared" ref="H41:H50" si="0">F41+G41</f>
        <v>682091</v>
      </c>
      <c r="I41" s="136"/>
      <c r="J41" s="136"/>
      <c r="K41" s="136">
        <f>SUM(K42:K46)</f>
        <v>402433</v>
      </c>
      <c r="L41" s="136">
        <f>SUM(L42:L46)</f>
        <v>0</v>
      </c>
      <c r="M41" s="136">
        <f t="shared" ref="M41:M50" si="1">I41+K41</f>
        <v>402433</v>
      </c>
      <c r="N41" s="136"/>
      <c r="O41" s="70"/>
      <c r="P41" s="70">
        <f t="shared" ref="P41:P46" si="2">J41-G41</f>
        <v>-682091</v>
      </c>
      <c r="Q41" s="70">
        <f t="shared" ref="Q41:Q50" si="3">O41+P41</f>
        <v>-682091</v>
      </c>
      <c r="R41" s="7"/>
    </row>
    <row r="42" spans="1:47" ht="48.75" customHeight="1" x14ac:dyDescent="0.25">
      <c r="A42" s="17"/>
      <c r="B42" s="162" t="s">
        <v>85</v>
      </c>
      <c r="C42" s="163"/>
      <c r="D42" s="163"/>
      <c r="E42" s="164"/>
      <c r="F42" s="14"/>
      <c r="G42" s="14">
        <v>171034</v>
      </c>
      <c r="H42" s="71">
        <f t="shared" si="0"/>
        <v>171034</v>
      </c>
      <c r="I42" s="194"/>
      <c r="J42" s="195"/>
      <c r="K42" s="194">
        <v>171034</v>
      </c>
      <c r="L42" s="195"/>
      <c r="M42" s="140">
        <f t="shared" si="1"/>
        <v>171034</v>
      </c>
      <c r="N42" s="140"/>
      <c r="O42" s="14"/>
      <c r="P42" s="71">
        <f t="shared" si="2"/>
        <v>-171034</v>
      </c>
      <c r="Q42" s="71">
        <f t="shared" si="3"/>
        <v>-171034</v>
      </c>
      <c r="R42" s="7"/>
    </row>
    <row r="43" spans="1:47" ht="21" customHeight="1" x14ac:dyDescent="0.25">
      <c r="A43" s="17"/>
      <c r="B43" s="162" t="s">
        <v>86</v>
      </c>
      <c r="C43" s="163"/>
      <c r="D43" s="163"/>
      <c r="E43" s="164"/>
      <c r="F43" s="14"/>
      <c r="G43" s="14">
        <v>173662</v>
      </c>
      <c r="H43" s="71">
        <f t="shared" si="0"/>
        <v>173662</v>
      </c>
      <c r="I43" s="194"/>
      <c r="J43" s="195"/>
      <c r="K43" s="194">
        <v>156800</v>
      </c>
      <c r="L43" s="195"/>
      <c r="M43" s="140">
        <f t="shared" si="1"/>
        <v>156800</v>
      </c>
      <c r="N43" s="140"/>
      <c r="O43" s="14"/>
      <c r="P43" s="71">
        <f t="shared" si="2"/>
        <v>-173662</v>
      </c>
      <c r="Q43" s="71">
        <f t="shared" si="3"/>
        <v>-173662</v>
      </c>
      <c r="R43" s="7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7"/>
    </row>
    <row r="44" spans="1:47" ht="21.75" customHeight="1" x14ac:dyDescent="0.25">
      <c r="A44" s="17"/>
      <c r="B44" s="162" t="s">
        <v>87</v>
      </c>
      <c r="C44" s="163"/>
      <c r="D44" s="163"/>
      <c r="E44" s="164"/>
      <c r="F44" s="14"/>
      <c r="G44" s="14">
        <v>21689</v>
      </c>
      <c r="H44" s="71">
        <f t="shared" si="0"/>
        <v>21689</v>
      </c>
      <c r="I44" s="194"/>
      <c r="J44" s="195"/>
      <c r="K44" s="194">
        <v>21599</v>
      </c>
      <c r="L44" s="195"/>
      <c r="M44" s="140">
        <f t="shared" si="1"/>
        <v>21599</v>
      </c>
      <c r="N44" s="140"/>
      <c r="O44" s="14"/>
      <c r="P44" s="71">
        <f t="shared" si="2"/>
        <v>-21689</v>
      </c>
      <c r="Q44" s="71">
        <f t="shared" si="3"/>
        <v>-21689</v>
      </c>
      <c r="R44" s="7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7"/>
    </row>
    <row r="45" spans="1:47" ht="49.5" customHeight="1" x14ac:dyDescent="0.25">
      <c r="A45" s="17"/>
      <c r="B45" s="162" t="s">
        <v>88</v>
      </c>
      <c r="C45" s="163"/>
      <c r="D45" s="163"/>
      <c r="E45" s="164"/>
      <c r="F45" s="14"/>
      <c r="G45" s="14">
        <v>56000</v>
      </c>
      <c r="H45" s="71">
        <f t="shared" si="0"/>
        <v>56000</v>
      </c>
      <c r="I45" s="194"/>
      <c r="J45" s="195"/>
      <c r="K45" s="194">
        <v>53000</v>
      </c>
      <c r="L45" s="195"/>
      <c r="M45" s="140">
        <f t="shared" si="1"/>
        <v>53000</v>
      </c>
      <c r="N45" s="140"/>
      <c r="O45" s="14"/>
      <c r="P45" s="71">
        <f t="shared" si="2"/>
        <v>-56000</v>
      </c>
      <c r="Q45" s="71">
        <f t="shared" si="3"/>
        <v>-56000</v>
      </c>
      <c r="R45" s="7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7"/>
    </row>
    <row r="46" spans="1:47" ht="69" customHeight="1" x14ac:dyDescent="0.25">
      <c r="A46" s="17"/>
      <c r="B46" s="162" t="s">
        <v>89</v>
      </c>
      <c r="C46" s="163"/>
      <c r="D46" s="163"/>
      <c r="E46" s="164"/>
      <c r="F46" s="14"/>
      <c r="G46" s="14">
        <v>259706</v>
      </c>
      <c r="H46" s="71">
        <f t="shared" si="0"/>
        <v>259706</v>
      </c>
      <c r="I46" s="194"/>
      <c r="J46" s="195"/>
      <c r="K46" s="194">
        <v>0</v>
      </c>
      <c r="L46" s="195"/>
      <c r="M46" s="140">
        <f t="shared" si="1"/>
        <v>0</v>
      </c>
      <c r="N46" s="140"/>
      <c r="O46" s="14"/>
      <c r="P46" s="71">
        <f t="shared" si="2"/>
        <v>-259706</v>
      </c>
      <c r="Q46" s="71">
        <f t="shared" si="3"/>
        <v>-259706</v>
      </c>
      <c r="R46" s="7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7"/>
    </row>
    <row r="47" spans="1:47" ht="53.25" customHeight="1" x14ac:dyDescent="0.25">
      <c r="A47" s="69">
        <v>2</v>
      </c>
      <c r="B47" s="133" t="s">
        <v>90</v>
      </c>
      <c r="C47" s="134"/>
      <c r="D47" s="134"/>
      <c r="E47" s="135"/>
      <c r="F47" s="70"/>
      <c r="G47" s="70">
        <f>SUM(G48:G50)</f>
        <v>7808636</v>
      </c>
      <c r="H47" s="70">
        <f t="shared" si="0"/>
        <v>7808636</v>
      </c>
      <c r="I47" s="136"/>
      <c r="J47" s="136"/>
      <c r="K47" s="136">
        <f>SUM(K48:K50)</f>
        <v>5794255.4499999993</v>
      </c>
      <c r="L47" s="136">
        <f>SUM(L48:L50)</f>
        <v>0</v>
      </c>
      <c r="M47" s="136">
        <f t="shared" si="1"/>
        <v>5794255.4499999993</v>
      </c>
      <c r="N47" s="136"/>
      <c r="O47" s="70"/>
      <c r="P47" s="70">
        <f>K47-G47</f>
        <v>-2014380.5500000007</v>
      </c>
      <c r="Q47" s="70">
        <f t="shared" si="3"/>
        <v>-2014380.5500000007</v>
      </c>
      <c r="R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ht="114.75" customHeight="1" x14ac:dyDescent="0.25">
      <c r="A48" s="17"/>
      <c r="B48" s="198" t="s">
        <v>91</v>
      </c>
      <c r="C48" s="199"/>
      <c r="D48" s="199"/>
      <c r="E48" s="200"/>
      <c r="F48" s="14"/>
      <c r="G48" s="14">
        <v>900368</v>
      </c>
      <c r="H48" s="71">
        <f t="shared" si="0"/>
        <v>900368</v>
      </c>
      <c r="I48" s="194"/>
      <c r="J48" s="195"/>
      <c r="K48" s="194">
        <v>899686</v>
      </c>
      <c r="L48" s="195"/>
      <c r="M48" s="140">
        <f t="shared" si="1"/>
        <v>899686</v>
      </c>
      <c r="N48" s="140"/>
      <c r="O48" s="14"/>
      <c r="P48" s="14">
        <f>K48-G48</f>
        <v>-682</v>
      </c>
      <c r="Q48" s="71">
        <f t="shared" si="3"/>
        <v>-682</v>
      </c>
      <c r="R48" s="7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7"/>
    </row>
    <row r="49" spans="1:47" ht="66" customHeight="1" x14ac:dyDescent="0.25">
      <c r="A49" s="17"/>
      <c r="B49" s="198" t="s">
        <v>92</v>
      </c>
      <c r="C49" s="199"/>
      <c r="D49" s="199"/>
      <c r="E49" s="200"/>
      <c r="F49" s="14"/>
      <c r="G49" s="14">
        <v>1908268</v>
      </c>
      <c r="H49" s="71">
        <f t="shared" si="0"/>
        <v>1908268</v>
      </c>
      <c r="I49" s="194"/>
      <c r="J49" s="195"/>
      <c r="K49" s="194">
        <v>1381515.97</v>
      </c>
      <c r="L49" s="195"/>
      <c r="M49" s="140">
        <f t="shared" si="1"/>
        <v>1381515.97</v>
      </c>
      <c r="N49" s="140"/>
      <c r="O49" s="14"/>
      <c r="P49" s="14">
        <f>K49-G49</f>
        <v>-526752.03</v>
      </c>
      <c r="Q49" s="71">
        <f t="shared" si="3"/>
        <v>-526752.03</v>
      </c>
      <c r="R49" s="7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7"/>
    </row>
    <row r="50" spans="1:47" ht="131.25" customHeight="1" x14ac:dyDescent="0.25">
      <c r="A50" s="17"/>
      <c r="B50" s="198" t="s">
        <v>93</v>
      </c>
      <c r="C50" s="199"/>
      <c r="D50" s="199"/>
      <c r="E50" s="200"/>
      <c r="F50" s="14"/>
      <c r="G50" s="14">
        <v>5000000</v>
      </c>
      <c r="H50" s="71">
        <f t="shared" si="0"/>
        <v>5000000</v>
      </c>
      <c r="I50" s="194"/>
      <c r="J50" s="195"/>
      <c r="K50" s="194">
        <v>3513053.48</v>
      </c>
      <c r="L50" s="195"/>
      <c r="M50" s="140">
        <f t="shared" si="1"/>
        <v>3513053.48</v>
      </c>
      <c r="N50" s="140"/>
      <c r="O50" s="14"/>
      <c r="P50" s="14">
        <f>K50-G50</f>
        <v>-1486946.52</v>
      </c>
      <c r="Q50" s="71">
        <f t="shared" si="3"/>
        <v>-1486946.52</v>
      </c>
      <c r="R50" s="7"/>
      <c r="V50" s="87"/>
      <c r="W50" s="87"/>
      <c r="X50" s="87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7"/>
    </row>
    <row r="51" spans="1:47" ht="18" customHeight="1" x14ac:dyDescent="0.25">
      <c r="A51" s="9"/>
      <c r="B51" s="153" t="s">
        <v>13</v>
      </c>
      <c r="C51" s="154"/>
      <c r="D51" s="154"/>
      <c r="E51" s="155"/>
      <c r="F51" s="14">
        <f>F41</f>
        <v>0</v>
      </c>
      <c r="G51" s="14">
        <f>G41+G47</f>
        <v>8490727</v>
      </c>
      <c r="H51" s="14">
        <f>H41+H47</f>
        <v>8490727</v>
      </c>
      <c r="I51" s="143">
        <f>I41</f>
        <v>0</v>
      </c>
      <c r="J51" s="143"/>
      <c r="K51" s="143">
        <f>K41+K47</f>
        <v>6196688.4499999993</v>
      </c>
      <c r="L51" s="143"/>
      <c r="M51" s="143">
        <f>M41+M47</f>
        <v>6196688.4499999993</v>
      </c>
      <c r="N51" s="143"/>
      <c r="O51" s="14">
        <f>O41</f>
        <v>0</v>
      </c>
      <c r="P51" s="14">
        <f>P41+P47</f>
        <v>-2696471.5500000007</v>
      </c>
      <c r="Q51" s="14">
        <f>Q41+Q47</f>
        <v>-2696471.5500000007</v>
      </c>
      <c r="V51" s="86">
        <f>K51/G51*100</f>
        <v>72.981835948794483</v>
      </c>
      <c r="W51" s="86"/>
      <c r="X51" s="86"/>
    </row>
    <row r="52" spans="1:47" ht="18" customHeight="1" x14ac:dyDescent="0.25">
      <c r="A52" s="7"/>
      <c r="B52" s="157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V52" s="86"/>
      <c r="W52" s="86"/>
      <c r="X52" s="86"/>
    </row>
    <row r="53" spans="1:47" s="21" customFormat="1" ht="24.75" customHeight="1" x14ac:dyDescent="0.25">
      <c r="A53" s="57" t="s">
        <v>56</v>
      </c>
      <c r="B53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9"/>
      <c r="U53" s="56"/>
      <c r="V53" s="86"/>
      <c r="W53" s="86"/>
      <c r="X53" s="86"/>
    </row>
    <row r="54" spans="1:47" s="21" customFormat="1" ht="15.75" customHeight="1" x14ac:dyDescent="0.25">
      <c r="A54" s="57"/>
      <c r="B54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9"/>
      <c r="U54" s="56"/>
      <c r="V54" s="56"/>
    </row>
    <row r="55" spans="1:47" s="21" customFormat="1" ht="18.75" customHeight="1" x14ac:dyDescent="0.25">
      <c r="B55" s="60" t="s">
        <v>14</v>
      </c>
      <c r="C55" s="159" t="s">
        <v>57</v>
      </c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1"/>
      <c r="S55" s="59"/>
      <c r="U55" s="56"/>
      <c r="V55" s="56"/>
    </row>
    <row r="56" spans="1:47" s="21" customFormat="1" ht="25.5" customHeight="1" x14ac:dyDescent="0.25">
      <c r="B56" s="60">
        <v>1</v>
      </c>
      <c r="C56" s="159">
        <v>2</v>
      </c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1"/>
      <c r="S56" s="59"/>
      <c r="U56" s="56"/>
      <c r="V56" s="56"/>
    </row>
    <row r="57" spans="1:47" s="21" customFormat="1" ht="49.5" customHeight="1" x14ac:dyDescent="0.25">
      <c r="B57" s="61"/>
      <c r="C57" s="162" t="s">
        <v>122</v>
      </c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4"/>
      <c r="U57" s="56"/>
      <c r="V57" s="56"/>
    </row>
    <row r="58" spans="1:47" x14ac:dyDescent="0.2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47" ht="15.75" x14ac:dyDescent="0.25">
      <c r="A59" s="45" t="s">
        <v>38</v>
      </c>
      <c r="B59" s="3" t="s">
        <v>51</v>
      </c>
    </row>
    <row r="60" spans="1:47" ht="15.75" x14ac:dyDescent="0.25">
      <c r="B60" s="3"/>
      <c r="Q60" s="21" t="s">
        <v>42</v>
      </c>
    </row>
    <row r="61" spans="1:47" ht="30.75" customHeight="1" x14ac:dyDescent="0.25">
      <c r="A61" s="165" t="s">
        <v>14</v>
      </c>
      <c r="B61" s="130" t="s">
        <v>16</v>
      </c>
      <c r="C61" s="130"/>
      <c r="D61" s="130"/>
      <c r="E61" s="130"/>
      <c r="F61" s="167" t="s">
        <v>10</v>
      </c>
      <c r="G61" s="168"/>
      <c r="H61" s="169"/>
      <c r="I61" s="130" t="s">
        <v>37</v>
      </c>
      <c r="J61" s="130"/>
      <c r="K61" s="130"/>
      <c r="L61" s="130"/>
      <c r="M61" s="130"/>
      <c r="N61" s="130"/>
      <c r="O61" s="130" t="s">
        <v>11</v>
      </c>
      <c r="P61" s="130"/>
      <c r="Q61" s="130"/>
    </row>
    <row r="62" spans="1:47" ht="33" customHeight="1" x14ac:dyDescent="0.25">
      <c r="A62" s="166"/>
      <c r="B62" s="130"/>
      <c r="C62" s="130"/>
      <c r="D62" s="130"/>
      <c r="E62" s="130"/>
      <c r="F62" s="6" t="s">
        <v>7</v>
      </c>
      <c r="G62" s="6" t="s">
        <v>8</v>
      </c>
      <c r="H62" s="6" t="s">
        <v>9</v>
      </c>
      <c r="I62" s="130" t="s">
        <v>7</v>
      </c>
      <c r="J62" s="130"/>
      <c r="K62" s="138" t="s">
        <v>8</v>
      </c>
      <c r="L62" s="139"/>
      <c r="M62" s="130" t="s">
        <v>9</v>
      </c>
      <c r="N62" s="130"/>
      <c r="O62" s="6" t="s">
        <v>7</v>
      </c>
      <c r="P62" s="6" t="s">
        <v>8</v>
      </c>
      <c r="Q62" s="6" t="s">
        <v>9</v>
      </c>
    </row>
    <row r="63" spans="1:47" ht="18" customHeight="1" x14ac:dyDescent="0.25">
      <c r="A63" s="13">
        <v>1</v>
      </c>
      <c r="B63" s="130">
        <v>2</v>
      </c>
      <c r="C63" s="130"/>
      <c r="D63" s="130"/>
      <c r="E63" s="130"/>
      <c r="F63" s="6">
        <v>3</v>
      </c>
      <c r="G63" s="6">
        <v>4</v>
      </c>
      <c r="H63" s="6">
        <v>5</v>
      </c>
      <c r="I63" s="130">
        <v>6</v>
      </c>
      <c r="J63" s="130"/>
      <c r="K63" s="138">
        <v>7</v>
      </c>
      <c r="L63" s="139"/>
      <c r="M63" s="138">
        <v>8</v>
      </c>
      <c r="N63" s="139"/>
      <c r="O63" s="6">
        <v>9</v>
      </c>
      <c r="P63" s="6">
        <v>10</v>
      </c>
      <c r="Q63" s="6">
        <v>11</v>
      </c>
    </row>
    <row r="64" spans="1:47" ht="65.25" customHeight="1" x14ac:dyDescent="0.25">
      <c r="A64" s="17">
        <v>1</v>
      </c>
      <c r="B64" s="147" t="s">
        <v>94</v>
      </c>
      <c r="C64" s="148"/>
      <c r="D64" s="148"/>
      <c r="E64" s="149"/>
      <c r="F64" s="16"/>
      <c r="G64" s="16">
        <f>G41</f>
        <v>682091</v>
      </c>
      <c r="H64" s="16">
        <f>F64+G64</f>
        <v>682091</v>
      </c>
      <c r="I64" s="91"/>
      <c r="J64" s="92"/>
      <c r="K64" s="91">
        <f>K41</f>
        <v>402433</v>
      </c>
      <c r="L64" s="92"/>
      <c r="M64" s="91">
        <f>I64+K64</f>
        <v>402433</v>
      </c>
      <c r="N64" s="92"/>
      <c r="O64" s="16"/>
      <c r="P64" s="16">
        <f>K64-G64</f>
        <v>-279658</v>
      </c>
      <c r="Q64" s="16">
        <f>O64+P64</f>
        <v>-279658</v>
      </c>
    </row>
    <row r="65" spans="1:23" ht="65.25" customHeight="1" x14ac:dyDescent="0.25">
      <c r="A65" s="17">
        <v>2</v>
      </c>
      <c r="B65" s="173" t="s">
        <v>68</v>
      </c>
      <c r="C65" s="174"/>
      <c r="D65" s="174"/>
      <c r="E65" s="175"/>
      <c r="F65" s="16"/>
      <c r="G65" s="16">
        <f>G47</f>
        <v>7808636</v>
      </c>
      <c r="H65" s="16">
        <f>F65+G65</f>
        <v>7808636</v>
      </c>
      <c r="I65" s="91"/>
      <c r="J65" s="92"/>
      <c r="K65" s="91">
        <f>K47</f>
        <v>5794255.4499999993</v>
      </c>
      <c r="L65" s="92"/>
      <c r="M65" s="91">
        <f>I65+K65</f>
        <v>5794255.4499999993</v>
      </c>
      <c r="N65" s="92"/>
      <c r="O65" s="16"/>
      <c r="P65" s="16">
        <f>K65-G65</f>
        <v>-2014380.5500000007</v>
      </c>
      <c r="Q65" s="16">
        <f>O65+P65</f>
        <v>-2014380.5500000007</v>
      </c>
    </row>
    <row r="66" spans="1:23" ht="27" customHeight="1" x14ac:dyDescent="0.25">
      <c r="A66" s="9"/>
      <c r="B66" s="170" t="s">
        <v>13</v>
      </c>
      <c r="C66" s="170"/>
      <c r="D66" s="170"/>
      <c r="E66" s="170"/>
      <c r="F66" s="39"/>
      <c r="G66" s="16">
        <f>G64+G65</f>
        <v>8490727</v>
      </c>
      <c r="H66" s="16">
        <f>F66+G66</f>
        <v>8490727</v>
      </c>
      <c r="I66" s="91"/>
      <c r="J66" s="91"/>
      <c r="K66" s="91">
        <f>K64+K65</f>
        <v>6196688.4499999993</v>
      </c>
      <c r="L66" s="91"/>
      <c r="M66" s="91">
        <f>I66+K66</f>
        <v>6196688.4499999993</v>
      </c>
      <c r="N66" s="92"/>
      <c r="O66" s="16"/>
      <c r="P66" s="16">
        <f>P64+P65</f>
        <v>-2294038.5500000007</v>
      </c>
      <c r="Q66" s="16">
        <f>O66+P66</f>
        <v>-2294038.5500000007</v>
      </c>
      <c r="W66" s="50"/>
    </row>
    <row r="67" spans="1:23" ht="12" customHeight="1" x14ac:dyDescent="0.25"/>
    <row r="68" spans="1:23" ht="15.75" x14ac:dyDescent="0.25">
      <c r="A68" s="41" t="s">
        <v>40</v>
      </c>
      <c r="B68" s="46" t="s">
        <v>39</v>
      </c>
    </row>
    <row r="69" spans="1:23" s="21" customFormat="1" ht="15.75" x14ac:dyDescent="0.25">
      <c r="A69" s="172" t="s">
        <v>58</v>
      </c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U69" s="56"/>
      <c r="V69" s="56"/>
    </row>
    <row r="70" spans="1:23" ht="10.5" customHeight="1" x14ac:dyDescent="0.25">
      <c r="B70" s="3"/>
    </row>
    <row r="71" spans="1:23" ht="48.75" customHeight="1" x14ac:dyDescent="0.25">
      <c r="A71" s="130" t="s">
        <v>14</v>
      </c>
      <c r="B71" s="130" t="s">
        <v>19</v>
      </c>
      <c r="C71" s="130"/>
      <c r="D71" s="130"/>
      <c r="E71" s="130"/>
      <c r="F71" s="130" t="s">
        <v>17</v>
      </c>
      <c r="G71" s="130" t="s">
        <v>18</v>
      </c>
      <c r="H71" s="130"/>
      <c r="I71" s="130" t="s">
        <v>10</v>
      </c>
      <c r="J71" s="130"/>
      <c r="K71" s="130"/>
      <c r="L71" s="130"/>
      <c r="M71" s="130"/>
      <c r="N71" s="130"/>
      <c r="O71" s="137" t="s">
        <v>41</v>
      </c>
      <c r="P71" s="130"/>
      <c r="Q71" s="130"/>
      <c r="R71" s="130" t="s">
        <v>11</v>
      </c>
      <c r="S71" s="130"/>
      <c r="T71" s="130"/>
    </row>
    <row r="72" spans="1:23" ht="32.25" customHeight="1" x14ac:dyDescent="0.25">
      <c r="A72" s="130"/>
      <c r="B72" s="130"/>
      <c r="C72" s="130"/>
      <c r="D72" s="130"/>
      <c r="E72" s="130"/>
      <c r="F72" s="130"/>
      <c r="G72" s="130"/>
      <c r="H72" s="130"/>
      <c r="I72" s="130" t="s">
        <v>7</v>
      </c>
      <c r="J72" s="130"/>
      <c r="K72" s="130" t="s">
        <v>8</v>
      </c>
      <c r="L72" s="130"/>
      <c r="M72" s="130" t="s">
        <v>9</v>
      </c>
      <c r="N72" s="130"/>
      <c r="O72" s="6" t="s">
        <v>7</v>
      </c>
      <c r="P72" s="6" t="s">
        <v>8</v>
      </c>
      <c r="Q72" s="6" t="s">
        <v>9</v>
      </c>
      <c r="R72" s="6" t="s">
        <v>7</v>
      </c>
      <c r="S72" s="6" t="s">
        <v>8</v>
      </c>
      <c r="T72" s="6" t="s">
        <v>9</v>
      </c>
    </row>
    <row r="73" spans="1:23" x14ac:dyDescent="0.25">
      <c r="A73" s="17">
        <v>1</v>
      </c>
      <c r="B73" s="131">
        <v>2</v>
      </c>
      <c r="C73" s="150"/>
      <c r="D73" s="150"/>
      <c r="E73" s="132"/>
      <c r="F73" s="17">
        <v>3</v>
      </c>
      <c r="G73" s="131">
        <v>4</v>
      </c>
      <c r="H73" s="132"/>
      <c r="I73" s="131">
        <v>5</v>
      </c>
      <c r="J73" s="132"/>
      <c r="K73" s="131">
        <v>6</v>
      </c>
      <c r="L73" s="132"/>
      <c r="M73" s="131">
        <v>7</v>
      </c>
      <c r="N73" s="132"/>
      <c r="O73" s="17">
        <v>8</v>
      </c>
      <c r="P73" s="17">
        <v>9</v>
      </c>
      <c r="Q73" s="17">
        <v>10</v>
      </c>
      <c r="R73" s="17">
        <v>11</v>
      </c>
      <c r="S73" s="17">
        <v>12</v>
      </c>
      <c r="T73" s="17">
        <v>13</v>
      </c>
    </row>
    <row r="74" spans="1:23" ht="25.5" customHeight="1" x14ac:dyDescent="0.25">
      <c r="A74" s="9"/>
      <c r="B74" s="102" t="str">
        <f>C32</f>
        <v>Завдання 1. Поповнення статутного капіталу для функціонування комунального підприємства "Елеватор"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4"/>
      <c r="O74" s="9"/>
      <c r="P74" s="9"/>
      <c r="Q74" s="9"/>
      <c r="R74" s="9"/>
      <c r="S74" s="9"/>
      <c r="T74" s="9"/>
    </row>
    <row r="75" spans="1:23" ht="20.100000000000001" customHeight="1" x14ac:dyDescent="0.25">
      <c r="A75" s="9"/>
      <c r="B75" s="102" t="s">
        <v>24</v>
      </c>
      <c r="C75" s="103"/>
      <c r="D75" s="103"/>
      <c r="E75" s="104"/>
      <c r="F75" s="9"/>
      <c r="G75" s="115"/>
      <c r="H75" s="116"/>
      <c r="I75" s="115"/>
      <c r="J75" s="116"/>
      <c r="K75" s="115"/>
      <c r="L75" s="116"/>
      <c r="M75" s="115"/>
      <c r="N75" s="116"/>
      <c r="O75" s="9"/>
      <c r="P75" s="9"/>
      <c r="Q75" s="9"/>
      <c r="R75" s="9"/>
      <c r="S75" s="9"/>
      <c r="T75" s="9"/>
    </row>
    <row r="76" spans="1:23" ht="22.5" customHeight="1" x14ac:dyDescent="0.25">
      <c r="A76" s="17">
        <v>1</v>
      </c>
      <c r="B76" s="108" t="s">
        <v>99</v>
      </c>
      <c r="C76" s="109"/>
      <c r="D76" s="109"/>
      <c r="E76" s="110"/>
      <c r="F76" s="15" t="s">
        <v>21</v>
      </c>
      <c r="G76" s="111" t="s">
        <v>71</v>
      </c>
      <c r="H76" s="112"/>
      <c r="I76" s="114"/>
      <c r="J76" s="114"/>
      <c r="K76" s="91">
        <f>G64</f>
        <v>682091</v>
      </c>
      <c r="L76" s="92"/>
      <c r="M76" s="91">
        <f>K76</f>
        <v>682091</v>
      </c>
      <c r="N76" s="92"/>
      <c r="O76" s="16"/>
      <c r="P76" s="16">
        <f>SUM(P77:P79)</f>
        <v>402433</v>
      </c>
      <c r="Q76" s="16">
        <f>P76</f>
        <v>402433</v>
      </c>
      <c r="R76" s="16"/>
      <c r="S76" s="16">
        <f>P76-K76</f>
        <v>-279658</v>
      </c>
      <c r="T76" s="16">
        <f>S76</f>
        <v>-279658</v>
      </c>
    </row>
    <row r="77" spans="1:23" ht="47.25" customHeight="1" x14ac:dyDescent="0.25">
      <c r="A77" s="17">
        <v>2</v>
      </c>
      <c r="B77" s="201" t="s">
        <v>95</v>
      </c>
      <c r="C77" s="202"/>
      <c r="D77" s="202"/>
      <c r="E77" s="203"/>
      <c r="F77" s="15" t="s">
        <v>21</v>
      </c>
      <c r="G77" s="111" t="s">
        <v>71</v>
      </c>
      <c r="H77" s="112"/>
      <c r="I77" s="114"/>
      <c r="J77" s="114"/>
      <c r="K77" s="151">
        <f>G42</f>
        <v>171034</v>
      </c>
      <c r="L77" s="152"/>
      <c r="M77" s="91">
        <f>K77</f>
        <v>171034</v>
      </c>
      <c r="N77" s="92"/>
      <c r="O77" s="16"/>
      <c r="P77" s="16">
        <f>K42</f>
        <v>171034</v>
      </c>
      <c r="Q77" s="16">
        <f>P77</f>
        <v>171034</v>
      </c>
      <c r="R77" s="16"/>
      <c r="S77" s="16">
        <f>P77-K77</f>
        <v>0</v>
      </c>
      <c r="T77" s="16">
        <f>S77</f>
        <v>0</v>
      </c>
    </row>
    <row r="78" spans="1:23" ht="32.25" customHeight="1" x14ac:dyDescent="0.25">
      <c r="A78" s="17">
        <v>3</v>
      </c>
      <c r="B78" s="201" t="s">
        <v>96</v>
      </c>
      <c r="C78" s="202"/>
      <c r="D78" s="202"/>
      <c r="E78" s="203"/>
      <c r="F78" s="15" t="s">
        <v>21</v>
      </c>
      <c r="G78" s="111" t="s">
        <v>71</v>
      </c>
      <c r="H78" s="112"/>
      <c r="I78" s="114"/>
      <c r="J78" s="114"/>
      <c r="K78" s="151">
        <f>G43+G44+G45</f>
        <v>251351</v>
      </c>
      <c r="L78" s="152"/>
      <c r="M78" s="91">
        <f>K78</f>
        <v>251351</v>
      </c>
      <c r="N78" s="92"/>
      <c r="O78" s="16"/>
      <c r="P78" s="16">
        <f>K43+K44+K45</f>
        <v>231399</v>
      </c>
      <c r="Q78" s="16">
        <f>P78</f>
        <v>231399</v>
      </c>
      <c r="R78" s="16"/>
      <c r="S78" s="16">
        <f>P78-K78</f>
        <v>-19952</v>
      </c>
      <c r="T78" s="16">
        <f>S78</f>
        <v>-19952</v>
      </c>
    </row>
    <row r="79" spans="1:23" ht="34.5" customHeight="1" x14ac:dyDescent="0.25">
      <c r="A79" s="17">
        <v>4</v>
      </c>
      <c r="B79" s="201" t="s">
        <v>97</v>
      </c>
      <c r="C79" s="202"/>
      <c r="D79" s="202"/>
      <c r="E79" s="203"/>
      <c r="F79" s="15" t="s">
        <v>21</v>
      </c>
      <c r="G79" s="111" t="s">
        <v>71</v>
      </c>
      <c r="H79" s="112"/>
      <c r="I79" s="114"/>
      <c r="J79" s="114"/>
      <c r="K79" s="151">
        <f>G46</f>
        <v>259706</v>
      </c>
      <c r="L79" s="152"/>
      <c r="M79" s="91">
        <f>K79</f>
        <v>259706</v>
      </c>
      <c r="N79" s="92"/>
      <c r="O79" s="16"/>
      <c r="P79" s="16">
        <f>K46</f>
        <v>0</v>
      </c>
      <c r="Q79" s="16">
        <f>P79</f>
        <v>0</v>
      </c>
      <c r="R79" s="16"/>
      <c r="S79" s="16">
        <f>P79-K79</f>
        <v>-259706</v>
      </c>
      <c r="T79" s="16">
        <f>S79</f>
        <v>-259706</v>
      </c>
    </row>
    <row r="80" spans="1:23" ht="20.100000000000001" customHeight="1" x14ac:dyDescent="0.25">
      <c r="A80" s="17"/>
      <c r="B80" s="102" t="s">
        <v>25</v>
      </c>
      <c r="C80" s="103"/>
      <c r="D80" s="103"/>
      <c r="E80" s="104"/>
      <c r="F80" s="15"/>
      <c r="G80" s="105"/>
      <c r="H80" s="106"/>
      <c r="I80" s="107"/>
      <c r="J80" s="107"/>
      <c r="K80" s="92"/>
      <c r="L80" s="92"/>
      <c r="M80" s="101"/>
      <c r="N80" s="101"/>
      <c r="O80" s="17"/>
      <c r="P80" s="17"/>
      <c r="Q80" s="17"/>
      <c r="R80" s="16"/>
      <c r="S80" s="16"/>
      <c r="T80" s="16"/>
    </row>
    <row r="81" spans="1:23" ht="35.25" customHeight="1" x14ac:dyDescent="0.25">
      <c r="A81" s="17">
        <v>1</v>
      </c>
      <c r="B81" s="108" t="s">
        <v>98</v>
      </c>
      <c r="C81" s="109"/>
      <c r="D81" s="109"/>
      <c r="E81" s="110"/>
      <c r="F81" s="15" t="s">
        <v>22</v>
      </c>
      <c r="G81" s="111" t="s">
        <v>101</v>
      </c>
      <c r="H81" s="112"/>
      <c r="I81" s="113"/>
      <c r="J81" s="113"/>
      <c r="K81" s="92">
        <v>11</v>
      </c>
      <c r="L81" s="92"/>
      <c r="M81" s="101">
        <f>K81</f>
        <v>11</v>
      </c>
      <c r="N81" s="101"/>
      <c r="O81" s="17"/>
      <c r="P81" s="72">
        <v>11</v>
      </c>
      <c r="Q81" s="17">
        <f>P81</f>
        <v>11</v>
      </c>
      <c r="R81" s="53"/>
      <c r="S81" s="53">
        <f>P81-K81</f>
        <v>0</v>
      </c>
      <c r="T81" s="53">
        <f>S81</f>
        <v>0</v>
      </c>
    </row>
    <row r="82" spans="1:23" ht="35.25" customHeight="1" x14ac:dyDescent="0.25">
      <c r="A82" s="17">
        <v>2</v>
      </c>
      <c r="B82" s="201" t="s">
        <v>100</v>
      </c>
      <c r="C82" s="202"/>
      <c r="D82" s="202"/>
      <c r="E82" s="203"/>
      <c r="F82" s="15" t="s">
        <v>22</v>
      </c>
      <c r="G82" s="111" t="s">
        <v>103</v>
      </c>
      <c r="H82" s="112"/>
      <c r="I82" s="113"/>
      <c r="J82" s="113"/>
      <c r="K82" s="92">
        <v>5</v>
      </c>
      <c r="L82" s="92"/>
      <c r="M82" s="101">
        <f>K82</f>
        <v>5</v>
      </c>
      <c r="N82" s="101"/>
      <c r="O82" s="17"/>
      <c r="P82" s="72">
        <v>5</v>
      </c>
      <c r="Q82" s="17">
        <f>P82</f>
        <v>5</v>
      </c>
      <c r="R82" s="53"/>
      <c r="S82" s="53">
        <f>P82-K82</f>
        <v>0</v>
      </c>
      <c r="T82" s="53">
        <f>S82</f>
        <v>0</v>
      </c>
    </row>
    <row r="83" spans="1:23" ht="35.25" customHeight="1" x14ac:dyDescent="0.25">
      <c r="A83" s="17">
        <v>3</v>
      </c>
      <c r="B83" s="201" t="s">
        <v>102</v>
      </c>
      <c r="C83" s="202"/>
      <c r="D83" s="202"/>
      <c r="E83" s="203"/>
      <c r="F83" s="15" t="s">
        <v>22</v>
      </c>
      <c r="G83" s="111" t="s">
        <v>103</v>
      </c>
      <c r="H83" s="112"/>
      <c r="I83" s="113"/>
      <c r="J83" s="113"/>
      <c r="K83" s="92">
        <v>1</v>
      </c>
      <c r="L83" s="92"/>
      <c r="M83" s="101">
        <f>K83</f>
        <v>1</v>
      </c>
      <c r="N83" s="101"/>
      <c r="O83" s="17"/>
      <c r="P83" s="72">
        <v>0</v>
      </c>
      <c r="Q83" s="17">
        <f>P83</f>
        <v>0</v>
      </c>
      <c r="R83" s="53"/>
      <c r="S83" s="53">
        <f>P83-K83</f>
        <v>-1</v>
      </c>
      <c r="T83" s="53">
        <f>S83</f>
        <v>-1</v>
      </c>
    </row>
    <row r="84" spans="1:23" ht="20.100000000000001" customHeight="1" x14ac:dyDescent="0.25">
      <c r="A84" s="17"/>
      <c r="B84" s="102" t="s">
        <v>26</v>
      </c>
      <c r="C84" s="103"/>
      <c r="D84" s="103"/>
      <c r="E84" s="104"/>
      <c r="F84" s="18"/>
      <c r="G84" s="105"/>
      <c r="H84" s="106"/>
      <c r="I84" s="107"/>
      <c r="J84" s="107"/>
      <c r="K84" s="92"/>
      <c r="L84" s="92"/>
      <c r="M84" s="91"/>
      <c r="N84" s="92"/>
      <c r="O84" s="17"/>
      <c r="P84" s="17"/>
      <c r="Q84" s="17"/>
      <c r="R84" s="16"/>
      <c r="S84" s="16"/>
      <c r="T84" s="16"/>
    </row>
    <row r="85" spans="1:23" ht="37.5" customHeight="1" x14ac:dyDescent="0.25">
      <c r="A85" s="17">
        <v>1</v>
      </c>
      <c r="B85" s="93" t="s">
        <v>104</v>
      </c>
      <c r="C85" s="94"/>
      <c r="D85" s="94"/>
      <c r="E85" s="95"/>
      <c r="F85" s="15" t="s">
        <v>21</v>
      </c>
      <c r="G85" s="96" t="s">
        <v>23</v>
      </c>
      <c r="H85" s="97"/>
      <c r="I85" s="98"/>
      <c r="J85" s="98"/>
      <c r="K85" s="91">
        <f>K77/K81</f>
        <v>15548.545454545454</v>
      </c>
      <c r="L85" s="92"/>
      <c r="M85" s="91">
        <f>K85</f>
        <v>15548.545454545454</v>
      </c>
      <c r="N85" s="92"/>
      <c r="O85" s="52"/>
      <c r="P85" s="16">
        <f>P77/P81</f>
        <v>15548.545454545454</v>
      </c>
      <c r="Q85" s="16">
        <f>P85</f>
        <v>15548.545454545454</v>
      </c>
      <c r="R85" s="16"/>
      <c r="S85" s="16">
        <f>P85-K85</f>
        <v>0</v>
      </c>
      <c r="T85" s="16">
        <f>S85</f>
        <v>0</v>
      </c>
    </row>
    <row r="86" spans="1:23" ht="37.5" customHeight="1" x14ac:dyDescent="0.25">
      <c r="A86" s="17">
        <v>2</v>
      </c>
      <c r="B86" s="204" t="s">
        <v>105</v>
      </c>
      <c r="C86" s="205"/>
      <c r="D86" s="205"/>
      <c r="E86" s="206"/>
      <c r="F86" s="15" t="s">
        <v>21</v>
      </c>
      <c r="G86" s="96" t="s">
        <v>23</v>
      </c>
      <c r="H86" s="97"/>
      <c r="I86" s="98"/>
      <c r="J86" s="98"/>
      <c r="K86" s="151">
        <f>K78/K82</f>
        <v>50270.2</v>
      </c>
      <c r="L86" s="152"/>
      <c r="M86" s="91">
        <f>K86</f>
        <v>50270.2</v>
      </c>
      <c r="N86" s="92"/>
      <c r="O86" s="52"/>
      <c r="P86" s="16">
        <f>P78/P82</f>
        <v>46279.8</v>
      </c>
      <c r="Q86" s="16">
        <f>P86</f>
        <v>46279.8</v>
      </c>
      <c r="R86" s="16"/>
      <c r="S86" s="16">
        <f>P86-K86</f>
        <v>-3990.3999999999942</v>
      </c>
      <c r="T86" s="16">
        <f>S86</f>
        <v>-3990.3999999999942</v>
      </c>
    </row>
    <row r="87" spans="1:23" ht="21" customHeight="1" x14ac:dyDescent="0.25">
      <c r="A87" s="17">
        <v>3</v>
      </c>
      <c r="B87" s="204" t="s">
        <v>106</v>
      </c>
      <c r="C87" s="205"/>
      <c r="D87" s="205"/>
      <c r="E87" s="206"/>
      <c r="F87" s="15" t="s">
        <v>21</v>
      </c>
      <c r="G87" s="96" t="s">
        <v>23</v>
      </c>
      <c r="H87" s="97"/>
      <c r="I87" s="98"/>
      <c r="J87" s="98"/>
      <c r="K87" s="151">
        <f>K79/K83</f>
        <v>259706</v>
      </c>
      <c r="L87" s="152"/>
      <c r="M87" s="91">
        <f>K87</f>
        <v>259706</v>
      </c>
      <c r="N87" s="92"/>
      <c r="O87" s="52"/>
      <c r="P87" s="16">
        <v>0</v>
      </c>
      <c r="Q87" s="16">
        <f>O87</f>
        <v>0</v>
      </c>
      <c r="R87" s="16"/>
      <c r="S87" s="16">
        <f>P87-K87</f>
        <v>-259706</v>
      </c>
      <c r="T87" s="16">
        <f>S87</f>
        <v>-259706</v>
      </c>
    </row>
    <row r="88" spans="1:23" ht="17.25" customHeight="1" x14ac:dyDescent="0.25">
      <c r="A88" s="9"/>
      <c r="B88" s="207" t="s">
        <v>70</v>
      </c>
      <c r="C88" s="207"/>
      <c r="D88" s="207"/>
      <c r="E88" s="207"/>
      <c r="F88" s="15"/>
      <c r="G88" s="117"/>
      <c r="H88" s="117"/>
      <c r="I88" s="98"/>
      <c r="J88" s="98"/>
      <c r="K88" s="98"/>
      <c r="L88" s="98"/>
      <c r="M88" s="98"/>
      <c r="N88" s="98"/>
      <c r="O88" s="9"/>
      <c r="P88" s="9"/>
      <c r="Q88" s="9"/>
      <c r="R88" s="9"/>
      <c r="S88" s="9"/>
      <c r="T88" s="9"/>
      <c r="V88" s="86"/>
      <c r="W88" s="86"/>
    </row>
    <row r="89" spans="1:23" ht="51" customHeight="1" x14ac:dyDescent="0.25">
      <c r="A89" s="66">
        <v>1</v>
      </c>
      <c r="B89" s="118" t="s">
        <v>107</v>
      </c>
      <c r="C89" s="119"/>
      <c r="D89" s="119"/>
      <c r="E89" s="120"/>
      <c r="F89" s="15" t="s">
        <v>21</v>
      </c>
      <c r="G89" s="117" t="s">
        <v>23</v>
      </c>
      <c r="H89" s="117"/>
      <c r="I89" s="98"/>
      <c r="J89" s="98"/>
      <c r="K89" s="99">
        <f>K76/100000</f>
        <v>6.8209099999999996</v>
      </c>
      <c r="L89" s="100">
        <f>L76/100000</f>
        <v>0</v>
      </c>
      <c r="M89" s="99">
        <f>K89</f>
        <v>6.8209099999999996</v>
      </c>
      <c r="N89" s="100"/>
      <c r="O89" s="17"/>
      <c r="P89" s="67">
        <f>P76/100000</f>
        <v>4.02433</v>
      </c>
      <c r="Q89" s="67">
        <f>P89</f>
        <v>4.02433</v>
      </c>
      <c r="R89" s="68"/>
      <c r="S89" s="67">
        <f>P89-K89</f>
        <v>-2.7965799999999996</v>
      </c>
      <c r="T89" s="67">
        <f>S89</f>
        <v>-2.7965799999999996</v>
      </c>
      <c r="V89" s="86">
        <f>V76/100000</f>
        <v>0</v>
      </c>
      <c r="W89" s="86"/>
    </row>
    <row r="90" spans="1:23" ht="28.5" customHeight="1" x14ac:dyDescent="0.25">
      <c r="A90" s="9"/>
      <c r="B90" s="208" t="str">
        <f>C33</f>
        <v>Завдання 2. Поповнення статутного капіталу для функціонування комунального підприємства "Агенція муніципальної нерухомості"</v>
      </c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10"/>
      <c r="R90" s="9"/>
      <c r="S90" s="9"/>
      <c r="T90" s="9"/>
      <c r="V90" s="86"/>
      <c r="W90" s="86"/>
    </row>
    <row r="91" spans="1:23" ht="20.100000000000001" customHeight="1" x14ac:dyDescent="0.25">
      <c r="A91" s="9"/>
      <c r="B91" s="102" t="s">
        <v>24</v>
      </c>
      <c r="C91" s="103"/>
      <c r="D91" s="103"/>
      <c r="E91" s="104"/>
      <c r="F91" s="9"/>
      <c r="G91" s="115"/>
      <c r="H91" s="116"/>
      <c r="I91" s="115"/>
      <c r="J91" s="116"/>
      <c r="K91" s="115"/>
      <c r="L91" s="116"/>
      <c r="M91" s="115"/>
      <c r="N91" s="116"/>
      <c r="O91" s="9"/>
      <c r="P91" s="9"/>
      <c r="Q91" s="9"/>
      <c r="R91" s="9"/>
      <c r="S91" s="9"/>
      <c r="T91" s="9"/>
      <c r="V91" s="86"/>
      <c r="W91" s="86"/>
    </row>
    <row r="92" spans="1:23" ht="22.5" customHeight="1" x14ac:dyDescent="0.25">
      <c r="A92" s="17">
        <v>1</v>
      </c>
      <c r="B92" s="108" t="s">
        <v>99</v>
      </c>
      <c r="C92" s="109"/>
      <c r="D92" s="109"/>
      <c r="E92" s="110"/>
      <c r="F92" s="15" t="s">
        <v>21</v>
      </c>
      <c r="G92" s="111" t="s">
        <v>71</v>
      </c>
      <c r="H92" s="112"/>
      <c r="I92" s="114"/>
      <c r="J92" s="114"/>
      <c r="K92" s="91">
        <f>SUM(K93:K95)</f>
        <v>7808636</v>
      </c>
      <c r="L92" s="92"/>
      <c r="M92" s="91">
        <f>K92</f>
        <v>7808636</v>
      </c>
      <c r="N92" s="92"/>
      <c r="O92" s="16"/>
      <c r="P92" s="16">
        <f>SUM(P93:P95)</f>
        <v>5794255.4499999993</v>
      </c>
      <c r="Q92" s="16">
        <f>P92</f>
        <v>5794255.4499999993</v>
      </c>
      <c r="R92" s="16"/>
      <c r="S92" s="16">
        <f>P92-K92</f>
        <v>-2014380.5500000007</v>
      </c>
      <c r="T92" s="16">
        <f>S92</f>
        <v>-2014380.5500000007</v>
      </c>
    </row>
    <row r="93" spans="1:23" ht="81.75" customHeight="1" x14ac:dyDescent="0.25">
      <c r="A93" s="17">
        <v>2</v>
      </c>
      <c r="B93" s="201" t="s">
        <v>108</v>
      </c>
      <c r="C93" s="202"/>
      <c r="D93" s="202"/>
      <c r="E93" s="203"/>
      <c r="F93" s="15" t="s">
        <v>21</v>
      </c>
      <c r="G93" s="111" t="s">
        <v>71</v>
      </c>
      <c r="H93" s="112"/>
      <c r="I93" s="114"/>
      <c r="J93" s="114"/>
      <c r="K93" s="151">
        <f>G48</f>
        <v>900368</v>
      </c>
      <c r="L93" s="152"/>
      <c r="M93" s="91">
        <f>K93</f>
        <v>900368</v>
      </c>
      <c r="N93" s="92"/>
      <c r="O93" s="16"/>
      <c r="P93" s="16">
        <f>K48</f>
        <v>899686</v>
      </c>
      <c r="Q93" s="16">
        <f>P93</f>
        <v>899686</v>
      </c>
      <c r="R93" s="16"/>
      <c r="S93" s="16">
        <f>P93-K93</f>
        <v>-682</v>
      </c>
      <c r="T93" s="16">
        <f>S93</f>
        <v>-682</v>
      </c>
    </row>
    <row r="94" spans="1:23" ht="46.5" customHeight="1" x14ac:dyDescent="0.25">
      <c r="A94" s="17">
        <v>3</v>
      </c>
      <c r="B94" s="201" t="s">
        <v>109</v>
      </c>
      <c r="C94" s="202"/>
      <c r="D94" s="202"/>
      <c r="E94" s="203"/>
      <c r="F94" s="15" t="s">
        <v>21</v>
      </c>
      <c r="G94" s="111" t="s">
        <v>71</v>
      </c>
      <c r="H94" s="112"/>
      <c r="I94" s="114"/>
      <c r="J94" s="114"/>
      <c r="K94" s="151">
        <f>G49</f>
        <v>1908268</v>
      </c>
      <c r="L94" s="152"/>
      <c r="M94" s="91">
        <f>K94</f>
        <v>1908268</v>
      </c>
      <c r="N94" s="92"/>
      <c r="O94" s="16"/>
      <c r="P94" s="16">
        <f>K49</f>
        <v>1381515.97</v>
      </c>
      <c r="Q94" s="16">
        <f>P94</f>
        <v>1381515.97</v>
      </c>
      <c r="R94" s="16"/>
      <c r="S94" s="16">
        <f>P94-K94</f>
        <v>-526752.03</v>
      </c>
      <c r="T94" s="16">
        <f>S94</f>
        <v>-526752.03</v>
      </c>
    </row>
    <row r="95" spans="1:23" ht="94.5" customHeight="1" x14ac:dyDescent="0.25">
      <c r="A95" s="17">
        <v>4</v>
      </c>
      <c r="B95" s="201" t="s">
        <v>110</v>
      </c>
      <c r="C95" s="202"/>
      <c r="D95" s="202"/>
      <c r="E95" s="203"/>
      <c r="F95" s="15" t="s">
        <v>21</v>
      </c>
      <c r="G95" s="111" t="s">
        <v>71</v>
      </c>
      <c r="H95" s="112"/>
      <c r="I95" s="114"/>
      <c r="J95" s="114"/>
      <c r="K95" s="151">
        <f>G50</f>
        <v>5000000</v>
      </c>
      <c r="L95" s="152"/>
      <c r="M95" s="91">
        <f>K95</f>
        <v>5000000</v>
      </c>
      <c r="N95" s="92"/>
      <c r="O95" s="16"/>
      <c r="P95" s="16">
        <f>K50</f>
        <v>3513053.48</v>
      </c>
      <c r="Q95" s="16">
        <f>P95</f>
        <v>3513053.48</v>
      </c>
      <c r="R95" s="16"/>
      <c r="S95" s="16">
        <f>P95-K95</f>
        <v>-1486946.52</v>
      </c>
      <c r="T95" s="16">
        <f>S95</f>
        <v>-1486946.52</v>
      </c>
    </row>
    <row r="96" spans="1:23" ht="20.100000000000001" customHeight="1" x14ac:dyDescent="0.25">
      <c r="A96" s="17"/>
      <c r="B96" s="102" t="s">
        <v>25</v>
      </c>
      <c r="C96" s="103"/>
      <c r="D96" s="103"/>
      <c r="E96" s="104"/>
      <c r="F96" s="18"/>
      <c r="G96" s="105"/>
      <c r="H96" s="106"/>
      <c r="I96" s="107"/>
      <c r="J96" s="107"/>
      <c r="K96" s="92"/>
      <c r="L96" s="92"/>
      <c r="M96" s="101"/>
      <c r="N96" s="101"/>
      <c r="O96" s="17"/>
      <c r="P96" s="17"/>
      <c r="Q96" s="17"/>
      <c r="R96" s="16"/>
      <c r="S96" s="16"/>
      <c r="T96" s="16"/>
    </row>
    <row r="97" spans="1:20" ht="38.25" customHeight="1" x14ac:dyDescent="0.25">
      <c r="A97" s="17">
        <v>1</v>
      </c>
      <c r="B97" s="108" t="s">
        <v>111</v>
      </c>
      <c r="C97" s="109"/>
      <c r="D97" s="109"/>
      <c r="E97" s="110"/>
      <c r="F97" s="15" t="s">
        <v>22</v>
      </c>
      <c r="G97" s="111" t="s">
        <v>101</v>
      </c>
      <c r="H97" s="112"/>
      <c r="I97" s="113"/>
      <c r="J97" s="113"/>
      <c r="K97" s="92">
        <v>2</v>
      </c>
      <c r="L97" s="92"/>
      <c r="M97" s="101">
        <f>K97</f>
        <v>2</v>
      </c>
      <c r="N97" s="101"/>
      <c r="O97" s="17"/>
      <c r="P97" s="17">
        <v>2</v>
      </c>
      <c r="Q97" s="17">
        <f>P97</f>
        <v>2</v>
      </c>
      <c r="R97" s="53"/>
      <c r="S97" s="53">
        <f>P97-K97</f>
        <v>0</v>
      </c>
      <c r="T97" s="53">
        <f>S97</f>
        <v>0</v>
      </c>
    </row>
    <row r="98" spans="1:20" ht="36" customHeight="1" x14ac:dyDescent="0.25">
      <c r="A98" s="17">
        <v>2</v>
      </c>
      <c r="B98" s="201" t="s">
        <v>112</v>
      </c>
      <c r="C98" s="202"/>
      <c r="D98" s="202"/>
      <c r="E98" s="203"/>
      <c r="F98" s="15" t="s">
        <v>22</v>
      </c>
      <c r="G98" s="111" t="s">
        <v>101</v>
      </c>
      <c r="H98" s="112"/>
      <c r="I98" s="113"/>
      <c r="J98" s="113"/>
      <c r="K98" s="92">
        <v>1</v>
      </c>
      <c r="L98" s="92"/>
      <c r="M98" s="101">
        <f>K98</f>
        <v>1</v>
      </c>
      <c r="N98" s="101"/>
      <c r="O98" s="17"/>
      <c r="P98" s="17">
        <v>1</v>
      </c>
      <c r="Q98" s="17">
        <f>P98</f>
        <v>1</v>
      </c>
      <c r="R98" s="53"/>
      <c r="S98" s="53">
        <f>P98-K98</f>
        <v>0</v>
      </c>
      <c r="T98" s="53">
        <f>S98</f>
        <v>0</v>
      </c>
    </row>
    <row r="99" spans="1:20" ht="20.100000000000001" customHeight="1" x14ac:dyDescent="0.25">
      <c r="A99" s="17"/>
      <c r="B99" s="102" t="s">
        <v>26</v>
      </c>
      <c r="C99" s="103"/>
      <c r="D99" s="103"/>
      <c r="E99" s="104"/>
      <c r="F99" s="18"/>
      <c r="G99" s="105"/>
      <c r="H99" s="106"/>
      <c r="I99" s="107"/>
      <c r="J99" s="107"/>
      <c r="K99" s="92"/>
      <c r="L99" s="92"/>
      <c r="M99" s="91"/>
      <c r="N99" s="92"/>
      <c r="O99" s="17"/>
      <c r="P99" s="17"/>
      <c r="Q99" s="17"/>
      <c r="R99" s="16"/>
      <c r="S99" s="16"/>
      <c r="T99" s="16"/>
    </row>
    <row r="100" spans="1:20" ht="33.75" customHeight="1" x14ac:dyDescent="0.25">
      <c r="A100" s="17">
        <v>1</v>
      </c>
      <c r="B100" s="93" t="s">
        <v>113</v>
      </c>
      <c r="C100" s="94"/>
      <c r="D100" s="94"/>
      <c r="E100" s="95"/>
      <c r="F100" s="15" t="s">
        <v>21</v>
      </c>
      <c r="G100" s="96" t="s">
        <v>23</v>
      </c>
      <c r="H100" s="97"/>
      <c r="I100" s="98"/>
      <c r="J100" s="98"/>
      <c r="K100" s="91">
        <f>(K93+K95)/K97</f>
        <v>2950184</v>
      </c>
      <c r="L100" s="92"/>
      <c r="M100" s="91">
        <f>K100</f>
        <v>2950184</v>
      </c>
      <c r="N100" s="92"/>
      <c r="O100" s="52"/>
      <c r="P100" s="16">
        <f>(P93+P95)/P97</f>
        <v>2206369.7400000002</v>
      </c>
      <c r="Q100" s="16">
        <f>P100</f>
        <v>2206369.7400000002</v>
      </c>
      <c r="R100" s="16"/>
      <c r="S100" s="16">
        <f>P100-K100</f>
        <v>-743814.25999999978</v>
      </c>
      <c r="T100" s="16">
        <f>S100</f>
        <v>-743814.25999999978</v>
      </c>
    </row>
    <row r="101" spans="1:20" ht="34.5" customHeight="1" x14ac:dyDescent="0.25">
      <c r="A101" s="17">
        <v>2</v>
      </c>
      <c r="B101" s="204" t="s">
        <v>123</v>
      </c>
      <c r="C101" s="205"/>
      <c r="D101" s="205"/>
      <c r="E101" s="206"/>
      <c r="F101" s="15" t="s">
        <v>21</v>
      </c>
      <c r="G101" s="96" t="s">
        <v>23</v>
      </c>
      <c r="H101" s="97"/>
      <c r="I101" s="98"/>
      <c r="J101" s="98"/>
      <c r="K101" s="91">
        <f>K94/K98</f>
        <v>1908268</v>
      </c>
      <c r="L101" s="92"/>
      <c r="M101" s="91">
        <f>K101</f>
        <v>1908268</v>
      </c>
      <c r="N101" s="92"/>
      <c r="O101" s="52"/>
      <c r="P101" s="16">
        <f>P94/P98</f>
        <v>1381515.97</v>
      </c>
      <c r="Q101" s="16">
        <f>P101</f>
        <v>1381515.97</v>
      </c>
      <c r="R101" s="16"/>
      <c r="S101" s="16">
        <f>P101-K101</f>
        <v>-526752.03</v>
      </c>
      <c r="T101" s="16">
        <f>S101</f>
        <v>-526752.03</v>
      </c>
    </row>
    <row r="102" spans="1:20" ht="18" customHeight="1" x14ac:dyDescent="0.25">
      <c r="A102" s="9"/>
      <c r="B102" s="207" t="s">
        <v>70</v>
      </c>
      <c r="C102" s="207"/>
      <c r="D102" s="207"/>
      <c r="E102" s="207"/>
      <c r="F102" s="15"/>
      <c r="G102" s="117"/>
      <c r="H102" s="117"/>
      <c r="I102" s="98"/>
      <c r="J102" s="98"/>
      <c r="K102" s="98"/>
      <c r="L102" s="98"/>
      <c r="M102" s="98"/>
      <c r="N102" s="98"/>
      <c r="O102" s="9"/>
      <c r="P102" s="9"/>
      <c r="Q102" s="9"/>
      <c r="R102" s="9"/>
      <c r="S102" s="9"/>
      <c r="T102" s="9"/>
    </row>
    <row r="103" spans="1:20" ht="48" customHeight="1" x14ac:dyDescent="0.25">
      <c r="A103" s="66">
        <v>1</v>
      </c>
      <c r="B103" s="118" t="s">
        <v>107</v>
      </c>
      <c r="C103" s="119"/>
      <c r="D103" s="119"/>
      <c r="E103" s="120"/>
      <c r="F103" s="15" t="s">
        <v>21</v>
      </c>
      <c r="G103" s="117" t="s">
        <v>23</v>
      </c>
      <c r="H103" s="117"/>
      <c r="I103" s="98"/>
      <c r="J103" s="98"/>
      <c r="K103" s="99">
        <f>K92/40263500*100</f>
        <v>19.393833124293717</v>
      </c>
      <c r="L103" s="100"/>
      <c r="M103" s="99">
        <f>K103</f>
        <v>19.393833124293717</v>
      </c>
      <c r="N103" s="100"/>
      <c r="O103" s="17"/>
      <c r="P103" s="67">
        <f>P92/40263500*100</f>
        <v>14.390838973263623</v>
      </c>
      <c r="Q103" s="67">
        <f>P103</f>
        <v>14.390838973263623</v>
      </c>
      <c r="R103" s="68"/>
      <c r="S103" s="67">
        <f>P103-K103</f>
        <v>-5.0029941510300944</v>
      </c>
      <c r="T103" s="67">
        <f>S103</f>
        <v>-5.0029941510300944</v>
      </c>
    </row>
    <row r="104" spans="1:20" ht="21.75" customHeight="1" x14ac:dyDescent="0.25">
      <c r="A104" s="77"/>
      <c r="B104" s="78"/>
      <c r="C104" s="78"/>
      <c r="D104" s="78"/>
      <c r="E104" s="78"/>
      <c r="F104" s="74"/>
      <c r="G104" s="75"/>
      <c r="H104" s="75"/>
      <c r="I104" s="76"/>
      <c r="J104" s="76"/>
      <c r="K104" s="79"/>
      <c r="L104" s="79"/>
      <c r="M104" s="79"/>
      <c r="N104" s="79"/>
      <c r="O104" s="73"/>
      <c r="P104" s="79"/>
      <c r="Q104" s="79"/>
      <c r="R104" s="80"/>
      <c r="S104" s="79"/>
      <c r="T104" s="79"/>
    </row>
    <row r="105" spans="1:20" s="21" customFormat="1" ht="15" customHeight="1" x14ac:dyDescent="0.25">
      <c r="A105" s="197" t="s">
        <v>59</v>
      </c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</row>
    <row r="106" spans="1:20" s="21" customFormat="1" ht="15" customHeight="1" x14ac:dyDescent="0.25">
      <c r="A106" s="62"/>
      <c r="B106"/>
      <c r="C106"/>
      <c r="D106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</row>
    <row r="107" spans="1:20" s="21" customFormat="1" ht="35.25" customHeight="1" x14ac:dyDescent="0.25">
      <c r="A107" s="60" t="s">
        <v>14</v>
      </c>
      <c r="B107" s="60" t="s">
        <v>19</v>
      </c>
      <c r="C107" s="60" t="s">
        <v>17</v>
      </c>
      <c r="D107" s="190" t="s">
        <v>60</v>
      </c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</row>
    <row r="108" spans="1:20" s="21" customFormat="1" ht="18.95" customHeight="1" x14ac:dyDescent="0.25">
      <c r="A108" s="60">
        <v>1</v>
      </c>
      <c r="B108" s="60">
        <v>2</v>
      </c>
      <c r="C108" s="60">
        <v>3</v>
      </c>
      <c r="D108" s="190">
        <v>4</v>
      </c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</row>
    <row r="109" spans="1:20" s="21" customFormat="1" ht="18.95" customHeight="1" x14ac:dyDescent="0.25">
      <c r="A109" s="60"/>
      <c r="B109" s="60"/>
      <c r="C109" s="60"/>
      <c r="D109" s="191" t="str">
        <f>B74</f>
        <v>Завдання 1. Поповнення статутного капіталу для функціонування комунального підприємства "Елеватор"</v>
      </c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3"/>
    </row>
    <row r="110" spans="1:20" s="21" customFormat="1" ht="20.100000000000001" customHeight="1" x14ac:dyDescent="0.25">
      <c r="A110" s="60">
        <v>1</v>
      </c>
      <c r="B110" s="60" t="s">
        <v>24</v>
      </c>
      <c r="C110" s="60" t="s">
        <v>66</v>
      </c>
      <c r="D110" s="88" t="s">
        <v>114</v>
      </c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90"/>
    </row>
    <row r="111" spans="1:20" s="21" customFormat="1" ht="20.100000000000001" customHeight="1" x14ac:dyDescent="0.25">
      <c r="A111" s="60">
        <v>2</v>
      </c>
      <c r="B111" s="60" t="s">
        <v>25</v>
      </c>
      <c r="C111" s="81" t="s">
        <v>22</v>
      </c>
      <c r="D111" s="88" t="s">
        <v>115</v>
      </c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90"/>
    </row>
    <row r="112" spans="1:20" s="21" customFormat="1" ht="20.100000000000001" customHeight="1" x14ac:dyDescent="0.25">
      <c r="A112" s="60">
        <v>3</v>
      </c>
      <c r="B112" s="60" t="s">
        <v>26</v>
      </c>
      <c r="C112" s="60" t="s">
        <v>66</v>
      </c>
      <c r="D112" s="88" t="s">
        <v>116</v>
      </c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90"/>
    </row>
    <row r="113" spans="1:23" s="21" customFormat="1" ht="20.100000000000001" customHeight="1" x14ac:dyDescent="0.25">
      <c r="A113" s="60">
        <v>4</v>
      </c>
      <c r="B113" s="60" t="s">
        <v>70</v>
      </c>
      <c r="C113" s="60" t="s">
        <v>75</v>
      </c>
      <c r="D113" s="88" t="s">
        <v>120</v>
      </c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90"/>
    </row>
    <row r="114" spans="1:23" s="21" customFormat="1" ht="19.5" customHeight="1" x14ac:dyDescent="0.25">
      <c r="A114" s="60"/>
      <c r="B114" s="60"/>
      <c r="C114" s="60"/>
      <c r="D114" s="191" t="str">
        <f>B90</f>
        <v>Завдання 2. Поповнення статутного капіталу для функціонування комунального підприємства "Агенція муніципальної нерухомості"</v>
      </c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3"/>
    </row>
    <row r="115" spans="1:23" s="21" customFormat="1" ht="51" customHeight="1" x14ac:dyDescent="0.25">
      <c r="A115" s="60">
        <v>1</v>
      </c>
      <c r="B115" s="60" t="s">
        <v>24</v>
      </c>
      <c r="C115" s="60" t="s">
        <v>66</v>
      </c>
      <c r="D115" s="88" t="s">
        <v>121</v>
      </c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90"/>
    </row>
    <row r="116" spans="1:23" s="21" customFormat="1" ht="23.25" customHeight="1" x14ac:dyDescent="0.25">
      <c r="A116" s="60">
        <v>2</v>
      </c>
      <c r="B116" s="60" t="s">
        <v>25</v>
      </c>
      <c r="C116" s="60" t="s">
        <v>69</v>
      </c>
      <c r="D116" s="88" t="s">
        <v>118</v>
      </c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90"/>
    </row>
    <row r="117" spans="1:23" s="21" customFormat="1" ht="19.5" customHeight="1" x14ac:dyDescent="0.25">
      <c r="A117" s="60">
        <v>3</v>
      </c>
      <c r="B117" s="60" t="s">
        <v>26</v>
      </c>
      <c r="C117" s="60" t="s">
        <v>66</v>
      </c>
      <c r="D117" s="88" t="s">
        <v>119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90"/>
    </row>
    <row r="118" spans="1:23" s="21" customFormat="1" ht="19.5" customHeight="1" x14ac:dyDescent="0.25">
      <c r="A118" s="60">
        <v>4</v>
      </c>
      <c r="B118" s="60" t="s">
        <v>70</v>
      </c>
      <c r="C118" s="60" t="s">
        <v>75</v>
      </c>
      <c r="D118" s="88" t="s">
        <v>120</v>
      </c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90"/>
    </row>
    <row r="119" spans="1:23" s="21" customFormat="1" ht="22.5" customHeight="1" x14ac:dyDescent="0.25">
      <c r="A119" s="62"/>
      <c r="B119"/>
      <c r="C119"/>
      <c r="D119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</row>
    <row r="120" spans="1:23" s="21" customFormat="1" ht="35.25" customHeight="1" x14ac:dyDescent="0.25">
      <c r="A120" s="126" t="s">
        <v>74</v>
      </c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</row>
    <row r="121" spans="1:23" s="34" customFormat="1" ht="20.25" customHeight="1" x14ac:dyDescent="0.25">
      <c r="A121" s="34" t="s">
        <v>43</v>
      </c>
    </row>
    <row r="122" spans="1:23" ht="20.25" customHeight="1" x14ac:dyDescent="0.25">
      <c r="A122" s="21"/>
    </row>
    <row r="123" spans="1:23" ht="15.75" x14ac:dyDescent="0.25">
      <c r="A123" s="21"/>
      <c r="B123" s="51" t="s">
        <v>117</v>
      </c>
    </row>
    <row r="124" spans="1:23" ht="3.75" customHeight="1" x14ac:dyDescent="0.25">
      <c r="A124" s="21"/>
    </row>
    <row r="125" spans="1:23" ht="31.5" customHeight="1" x14ac:dyDescent="0.25">
      <c r="A125" s="21"/>
    </row>
    <row r="126" spans="1:23" s="21" customFormat="1" ht="32.25" customHeight="1" x14ac:dyDescent="0.25">
      <c r="B126" s="189" t="s">
        <v>61</v>
      </c>
      <c r="C126" s="189"/>
      <c r="D126" s="189"/>
      <c r="E126" s="189"/>
      <c r="F126" s="189"/>
      <c r="G126" s="189"/>
      <c r="L126" s="124"/>
      <c r="M126" s="124"/>
      <c r="O126" s="125" t="s">
        <v>62</v>
      </c>
      <c r="P126" s="125"/>
      <c r="Q126" s="125"/>
    </row>
    <row r="127" spans="1:23" s="21" customFormat="1" ht="18" customHeight="1" x14ac:dyDescent="0.25">
      <c r="B127" s="12"/>
      <c r="L127" s="121" t="s">
        <v>20</v>
      </c>
      <c r="M127" s="121"/>
      <c r="N127" s="64"/>
      <c r="O127" s="122" t="s">
        <v>63</v>
      </c>
      <c r="P127" s="122"/>
      <c r="Q127" s="122"/>
      <c r="T127" s="65"/>
      <c r="U127" s="65"/>
      <c r="V127" s="65"/>
      <c r="W127" s="65"/>
    </row>
    <row r="128" spans="1:23" s="21" customFormat="1" ht="12.75" customHeight="1" x14ac:dyDescent="0.25">
      <c r="L128" s="47"/>
      <c r="M128" s="47"/>
      <c r="O128" s="49"/>
    </row>
    <row r="129" spans="2:17" s="21" customFormat="1" ht="33" customHeight="1" x14ac:dyDescent="0.25">
      <c r="B129" s="123" t="s">
        <v>72</v>
      </c>
      <c r="C129" s="123"/>
      <c r="D129" s="123"/>
      <c r="E129" s="123"/>
      <c r="F129" s="123"/>
      <c r="G129" s="123"/>
      <c r="L129" s="124"/>
      <c r="M129" s="124"/>
      <c r="O129" s="125" t="s">
        <v>73</v>
      </c>
      <c r="P129" s="125"/>
      <c r="Q129" s="125"/>
    </row>
    <row r="130" spans="2:17" s="21" customFormat="1" x14ac:dyDescent="0.25">
      <c r="L130" s="121" t="s">
        <v>20</v>
      </c>
      <c r="M130" s="121"/>
      <c r="N130" s="64"/>
      <c r="O130" s="122" t="s">
        <v>63</v>
      </c>
      <c r="P130" s="122"/>
      <c r="Q130" s="122"/>
    </row>
    <row r="131" spans="2:17" s="21" customFormat="1" x14ac:dyDescent="0.25"/>
  </sheetData>
  <mergeCells count="296">
    <mergeCell ref="D116:R116"/>
    <mergeCell ref="D117:R117"/>
    <mergeCell ref="D118:R118"/>
    <mergeCell ref="M101:N101"/>
    <mergeCell ref="B101:E101"/>
    <mergeCell ref="G101:H101"/>
    <mergeCell ref="I101:J101"/>
    <mergeCell ref="K101:L101"/>
    <mergeCell ref="D111:R111"/>
    <mergeCell ref="D112:R112"/>
    <mergeCell ref="B98:E98"/>
    <mergeCell ref="K98:L98"/>
    <mergeCell ref="M98:N98"/>
    <mergeCell ref="I98:J98"/>
    <mergeCell ref="G98:H98"/>
    <mergeCell ref="K93:L93"/>
    <mergeCell ref="K94:L94"/>
    <mergeCell ref="K95:L95"/>
    <mergeCell ref="M93:N93"/>
    <mergeCell ref="M94:N94"/>
    <mergeCell ref="M95:N95"/>
    <mergeCell ref="K86:L86"/>
    <mergeCell ref="K87:L87"/>
    <mergeCell ref="B87:E87"/>
    <mergeCell ref="B102:E102"/>
    <mergeCell ref="G102:H102"/>
    <mergeCell ref="I102:J102"/>
    <mergeCell ref="B93:E93"/>
    <mergeCell ref="B94:E94"/>
    <mergeCell ref="B95:E95"/>
    <mergeCell ref="I93:J93"/>
    <mergeCell ref="I86:J86"/>
    <mergeCell ref="I87:J87"/>
    <mergeCell ref="B88:E88"/>
    <mergeCell ref="B103:E103"/>
    <mergeCell ref="G103:H103"/>
    <mergeCell ref="I103:J103"/>
    <mergeCell ref="I94:J94"/>
    <mergeCell ref="I95:J95"/>
    <mergeCell ref="B90:Q90"/>
    <mergeCell ref="B83:E83"/>
    <mergeCell ref="G82:H82"/>
    <mergeCell ref="G83:H83"/>
    <mergeCell ref="K102:L102"/>
    <mergeCell ref="G93:H93"/>
    <mergeCell ref="G94:H94"/>
    <mergeCell ref="G95:H95"/>
    <mergeCell ref="B86:E86"/>
    <mergeCell ref="G86:H86"/>
    <mergeCell ref="G87:H87"/>
    <mergeCell ref="B77:E77"/>
    <mergeCell ref="B78:E78"/>
    <mergeCell ref="B79:E79"/>
    <mergeCell ref="G77:H77"/>
    <mergeCell ref="G78:H78"/>
    <mergeCell ref="G79:H79"/>
    <mergeCell ref="B82:E82"/>
    <mergeCell ref="I82:J82"/>
    <mergeCell ref="I83:J83"/>
    <mergeCell ref="M46:N46"/>
    <mergeCell ref="M48:N48"/>
    <mergeCell ref="M49:N49"/>
    <mergeCell ref="I46:J46"/>
    <mergeCell ref="M83:N83"/>
    <mergeCell ref="B48:E48"/>
    <mergeCell ref="B49:E49"/>
    <mergeCell ref="K42:L42"/>
    <mergeCell ref="K43:L43"/>
    <mergeCell ref="K44:L44"/>
    <mergeCell ref="K45:L45"/>
    <mergeCell ref="K46:L46"/>
    <mergeCell ref="I42:J42"/>
    <mergeCell ref="B50:E50"/>
    <mergeCell ref="I48:J48"/>
    <mergeCell ref="I49:J49"/>
    <mergeCell ref="I50:J50"/>
    <mergeCell ref="M50:N50"/>
    <mergeCell ref="K48:L48"/>
    <mergeCell ref="K49:L49"/>
    <mergeCell ref="F14:L14"/>
    <mergeCell ref="A105:R105"/>
    <mergeCell ref="C31:Q31"/>
    <mergeCell ref="C32:Q32"/>
    <mergeCell ref="F16:M16"/>
    <mergeCell ref="B19:C19"/>
    <mergeCell ref="B46:E46"/>
    <mergeCell ref="I77:J77"/>
    <mergeCell ref="I78:J78"/>
    <mergeCell ref="I79:J79"/>
    <mergeCell ref="O71:Q71"/>
    <mergeCell ref="B63:E63"/>
    <mergeCell ref="M86:N86"/>
    <mergeCell ref="M87:N87"/>
    <mergeCell ref="M102:N102"/>
    <mergeCell ref="M103:N103"/>
    <mergeCell ref="M77:N77"/>
    <mergeCell ref="M78:N78"/>
    <mergeCell ref="M79:N79"/>
    <mergeCell ref="M82:N82"/>
    <mergeCell ref="A71:A72"/>
    <mergeCell ref="K64:L64"/>
    <mergeCell ref="B42:E42"/>
    <mergeCell ref="B43:E43"/>
    <mergeCell ref="B44:E44"/>
    <mergeCell ref="B45:E45"/>
    <mergeCell ref="I43:J43"/>
    <mergeCell ref="I44:J44"/>
    <mergeCell ref="I45:J45"/>
    <mergeCell ref="K50:L50"/>
    <mergeCell ref="B126:G126"/>
    <mergeCell ref="L126:M126"/>
    <mergeCell ref="O126:Q126"/>
    <mergeCell ref="L127:M127"/>
    <mergeCell ref="D107:R107"/>
    <mergeCell ref="D108:R108"/>
    <mergeCell ref="O127:Q127"/>
    <mergeCell ref="D109:R109"/>
    <mergeCell ref="D114:R114"/>
    <mergeCell ref="D115:R115"/>
    <mergeCell ref="C24:Q24"/>
    <mergeCell ref="A38:A39"/>
    <mergeCell ref="B40:E40"/>
    <mergeCell ref="B38:E39"/>
    <mergeCell ref="F38:H38"/>
    <mergeCell ref="C33:Q33"/>
    <mergeCell ref="C25:Q25"/>
    <mergeCell ref="G9:M9"/>
    <mergeCell ref="G10:M10"/>
    <mergeCell ref="B22:Q22"/>
    <mergeCell ref="B13:C13"/>
    <mergeCell ref="B14:C14"/>
    <mergeCell ref="B20:C20"/>
    <mergeCell ref="J19:Q19"/>
    <mergeCell ref="E20:F20"/>
    <mergeCell ref="G20:H20"/>
    <mergeCell ref="B16:C16"/>
    <mergeCell ref="B66:E66"/>
    <mergeCell ref="F13:M13"/>
    <mergeCell ref="A69:R69"/>
    <mergeCell ref="B65:E65"/>
    <mergeCell ref="I65:J65"/>
    <mergeCell ref="K65:L65"/>
    <mergeCell ref="I66:J66"/>
    <mergeCell ref="I63:J63"/>
    <mergeCell ref="K63:L63"/>
    <mergeCell ref="I62:J62"/>
    <mergeCell ref="B52:Q52"/>
    <mergeCell ref="C55:R55"/>
    <mergeCell ref="C56:R56"/>
    <mergeCell ref="C57:R57"/>
    <mergeCell ref="A61:A62"/>
    <mergeCell ref="F61:H61"/>
    <mergeCell ref="B51:E51"/>
    <mergeCell ref="M41:N41"/>
    <mergeCell ref="K51:L51"/>
    <mergeCell ref="I41:J41"/>
    <mergeCell ref="B61:E62"/>
    <mergeCell ref="I51:J51"/>
    <mergeCell ref="B41:E41"/>
    <mergeCell ref="I61:N61"/>
    <mergeCell ref="K47:L47"/>
    <mergeCell ref="M47:N47"/>
    <mergeCell ref="G80:H80"/>
    <mergeCell ref="I80:J80"/>
    <mergeCell ref="O38:Q38"/>
    <mergeCell ref="M39:N39"/>
    <mergeCell ref="K41:L41"/>
    <mergeCell ref="M64:N64"/>
    <mergeCell ref="K62:L62"/>
    <mergeCell ref="K39:L39"/>
    <mergeCell ref="M40:N40"/>
    <mergeCell ref="O61:Q61"/>
    <mergeCell ref="K81:L81"/>
    <mergeCell ref="K76:L76"/>
    <mergeCell ref="M81:N81"/>
    <mergeCell ref="I85:J85"/>
    <mergeCell ref="K77:L77"/>
    <mergeCell ref="K78:L78"/>
    <mergeCell ref="K79:L79"/>
    <mergeCell ref="K82:L82"/>
    <mergeCell ref="K83:L83"/>
    <mergeCell ref="M76:N76"/>
    <mergeCell ref="G84:H84"/>
    <mergeCell ref="M85:N85"/>
    <mergeCell ref="B84:E84"/>
    <mergeCell ref="K85:L85"/>
    <mergeCell ref="G85:H85"/>
    <mergeCell ref="K84:L84"/>
    <mergeCell ref="B85:E85"/>
    <mergeCell ref="M84:N84"/>
    <mergeCell ref="G71:H72"/>
    <mergeCell ref="B74:N74"/>
    <mergeCell ref="K73:L73"/>
    <mergeCell ref="M73:N73"/>
    <mergeCell ref="I72:J72"/>
    <mergeCell ref="B71:E72"/>
    <mergeCell ref="B73:E73"/>
    <mergeCell ref="G73:H73"/>
    <mergeCell ref="G81:H81"/>
    <mergeCell ref="I84:J84"/>
    <mergeCell ref="B75:E75"/>
    <mergeCell ref="I81:J81"/>
    <mergeCell ref="B76:E76"/>
    <mergeCell ref="B81:E81"/>
    <mergeCell ref="G76:H76"/>
    <mergeCell ref="G75:H75"/>
    <mergeCell ref="B80:E80"/>
    <mergeCell ref="I76:J76"/>
    <mergeCell ref="S19:T19"/>
    <mergeCell ref="B17:C17"/>
    <mergeCell ref="F71:F72"/>
    <mergeCell ref="M66:N66"/>
    <mergeCell ref="B64:E64"/>
    <mergeCell ref="I64:J64"/>
    <mergeCell ref="M62:N62"/>
    <mergeCell ref="I71:N71"/>
    <mergeCell ref="M72:N72"/>
    <mergeCell ref="E19:F19"/>
    <mergeCell ref="S13:T13"/>
    <mergeCell ref="S14:T14"/>
    <mergeCell ref="S16:T16"/>
    <mergeCell ref="S17:T17"/>
    <mergeCell ref="F17:L17"/>
    <mergeCell ref="I75:J75"/>
    <mergeCell ref="R71:T71"/>
    <mergeCell ref="M51:N51"/>
    <mergeCell ref="M63:N63"/>
    <mergeCell ref="G19:H19"/>
    <mergeCell ref="B47:E47"/>
    <mergeCell ref="I47:J47"/>
    <mergeCell ref="I38:N38"/>
    <mergeCell ref="K40:L40"/>
    <mergeCell ref="I39:J39"/>
    <mergeCell ref="I40:J40"/>
    <mergeCell ref="M42:N42"/>
    <mergeCell ref="M43:N43"/>
    <mergeCell ref="M44:N44"/>
    <mergeCell ref="M45:N45"/>
    <mergeCell ref="S20:T20"/>
    <mergeCell ref="J20:Q20"/>
    <mergeCell ref="M75:N75"/>
    <mergeCell ref="M65:N65"/>
    <mergeCell ref="K80:L80"/>
    <mergeCell ref="K72:L72"/>
    <mergeCell ref="I73:J73"/>
    <mergeCell ref="K75:L75"/>
    <mergeCell ref="M80:N80"/>
    <mergeCell ref="K66:L66"/>
    <mergeCell ref="B89:E89"/>
    <mergeCell ref="I88:J88"/>
    <mergeCell ref="I89:J89"/>
    <mergeCell ref="K88:L88"/>
    <mergeCell ref="L130:M130"/>
    <mergeCell ref="O130:Q130"/>
    <mergeCell ref="B129:G129"/>
    <mergeCell ref="L129:M129"/>
    <mergeCell ref="O129:Q129"/>
    <mergeCell ref="A120:R120"/>
    <mergeCell ref="M88:N88"/>
    <mergeCell ref="K89:L89"/>
    <mergeCell ref="M89:N89"/>
    <mergeCell ref="B91:E91"/>
    <mergeCell ref="G91:H91"/>
    <mergeCell ref="I91:J91"/>
    <mergeCell ref="K91:L91"/>
    <mergeCell ref="M91:N91"/>
    <mergeCell ref="G88:H88"/>
    <mergeCell ref="G89:H89"/>
    <mergeCell ref="M92:N92"/>
    <mergeCell ref="B96:E96"/>
    <mergeCell ref="G96:H96"/>
    <mergeCell ref="I96:J96"/>
    <mergeCell ref="K96:L96"/>
    <mergeCell ref="M96:N96"/>
    <mergeCell ref="B92:E92"/>
    <mergeCell ref="G92:H92"/>
    <mergeCell ref="I92:J92"/>
    <mergeCell ref="K92:L92"/>
    <mergeCell ref="M97:N97"/>
    <mergeCell ref="B99:E99"/>
    <mergeCell ref="G99:H99"/>
    <mergeCell ref="I99:J99"/>
    <mergeCell ref="K99:L99"/>
    <mergeCell ref="M99:N99"/>
    <mergeCell ref="B97:E97"/>
    <mergeCell ref="G97:H97"/>
    <mergeCell ref="I97:J97"/>
    <mergeCell ref="K97:L97"/>
    <mergeCell ref="D113:R113"/>
    <mergeCell ref="M100:N100"/>
    <mergeCell ref="B100:E100"/>
    <mergeCell ref="G100:H100"/>
    <mergeCell ref="I100:J100"/>
    <mergeCell ref="K100:L100"/>
    <mergeCell ref="D110:R110"/>
    <mergeCell ref="K103:L103"/>
  </mergeCells>
  <phoneticPr fontId="13" type="noConversion"/>
  <conditionalFormatting sqref="V43:V46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3" manualBreakCount="3">
    <brk id="41" max="19" man="1"/>
    <brk id="58" max="19" man="1"/>
    <brk id="11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1217670</vt:lpstr>
      <vt:lpstr>'1217670'!Область_друку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2024-01-17T07:15:17Z</cp:lastPrinted>
  <dcterms:created xsi:type="dcterms:W3CDTF">2019-01-14T08:15:45Z</dcterms:created>
  <dcterms:modified xsi:type="dcterms:W3CDTF">2024-02-08T15:12:12Z</dcterms:modified>
</cp:coreProperties>
</file>