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2403\"/>
    </mc:Choice>
  </mc:AlternateContent>
  <bookViews>
    <workbookView xWindow="0" yWindow="0" windowWidth="28800" windowHeight="12435"/>
  </bookViews>
  <sheets>
    <sheet name="1410160" sheetId="1" r:id="rId1"/>
  </sheets>
  <definedNames>
    <definedName name="_xlnm.Print_Area" localSheetId="0">'1410160'!$A$1:$S$111</definedName>
  </definedNames>
  <calcPr calcId="152511"/>
</workbook>
</file>

<file path=xl/calcChain.xml><?xml version="1.0" encoding="utf-8"?>
<calcChain xmlns="http://schemas.openxmlformats.org/spreadsheetml/2006/main">
  <c r="K39" i="1" l="1"/>
  <c r="N39" i="1"/>
  <c r="N80" i="1"/>
  <c r="Q80" i="1" s="1"/>
  <c r="R80" i="1" s="1"/>
  <c r="N79" i="1"/>
  <c r="I82" i="1"/>
  <c r="M70" i="1"/>
  <c r="O70" i="1" s="1"/>
  <c r="M71" i="1"/>
  <c r="P71" i="1" s="1"/>
  <c r="R71" i="1" s="1"/>
  <c r="K53" i="1"/>
  <c r="K54" i="1"/>
  <c r="M64" i="1"/>
  <c r="M39" i="1"/>
  <c r="P39" i="1" s="1"/>
  <c r="P40" i="1" s="1"/>
  <c r="K80" i="1"/>
  <c r="K78" i="1"/>
  <c r="L78" i="1" s="1"/>
  <c r="Q78" i="1"/>
  <c r="R78" i="1" s="1"/>
  <c r="O78" i="1"/>
  <c r="I77" i="1"/>
  <c r="L77" i="1" s="1"/>
  <c r="I76" i="1"/>
  <c r="Q65" i="1"/>
  <c r="R65" i="1" s="1"/>
  <c r="Q67" i="1"/>
  <c r="R67" i="1" s="1"/>
  <c r="Q72" i="1"/>
  <c r="R72" i="1" s="1"/>
  <c r="Q74" i="1"/>
  <c r="R74" i="1" s="1"/>
  <c r="O74" i="1"/>
  <c r="L74" i="1"/>
  <c r="O72" i="1"/>
  <c r="L72" i="1"/>
  <c r="O65" i="1"/>
  <c r="O67" i="1"/>
  <c r="L67" i="1"/>
  <c r="L65" i="1"/>
  <c r="G53" i="1"/>
  <c r="H53" i="1" s="1"/>
  <c r="I39" i="1"/>
  <c r="L39" i="1" s="1"/>
  <c r="R39" i="1" s="1"/>
  <c r="L76" i="1"/>
  <c r="O79" i="1"/>
  <c r="K79" i="1"/>
  <c r="L79" i="1"/>
  <c r="K40" i="1"/>
  <c r="Q73" i="1"/>
  <c r="R73" i="1" s="1"/>
  <c r="O73" i="1"/>
  <c r="L73" i="1"/>
  <c r="L71" i="1"/>
  <c r="P69" i="1"/>
  <c r="R69" i="1" s="1"/>
  <c r="O69" i="1"/>
  <c r="L69" i="1"/>
  <c r="L70" i="1"/>
  <c r="L66" i="1"/>
  <c r="L64" i="1"/>
  <c r="Q39" i="1"/>
  <c r="Q40" i="1"/>
  <c r="N40" i="1"/>
  <c r="Q66" i="1"/>
  <c r="R66" i="1"/>
  <c r="O66" i="1"/>
  <c r="L82" i="1"/>
  <c r="F54" i="1"/>
  <c r="M53" i="1"/>
  <c r="O39" i="1"/>
  <c r="O40" i="1" s="1"/>
  <c r="P64" i="1"/>
  <c r="R64" i="1"/>
  <c r="O64" i="1"/>
  <c r="I54" i="1"/>
  <c r="M54" i="1" s="1"/>
  <c r="L53" i="1"/>
  <c r="L54" i="1"/>
  <c r="L80" i="1"/>
  <c r="N53" i="1"/>
  <c r="N54" i="1" s="1"/>
  <c r="P70" i="1"/>
  <c r="R70" i="1"/>
  <c r="M76" i="1"/>
  <c r="O76" i="1" s="1"/>
  <c r="Q79" i="1"/>
  <c r="R79" i="1"/>
  <c r="O53" i="1" l="1"/>
  <c r="H54" i="1"/>
  <c r="O54" i="1"/>
  <c r="I40" i="1"/>
  <c r="L40" i="1" s="1"/>
  <c r="R40" i="1" s="1"/>
  <c r="M82" i="1"/>
  <c r="O71" i="1"/>
  <c r="G54" i="1"/>
  <c r="O80" i="1"/>
  <c r="M77" i="1"/>
  <c r="P76" i="1"/>
  <c r="R76" i="1" s="1"/>
  <c r="M40" i="1"/>
  <c r="P82" i="1" l="1"/>
  <c r="R82" i="1" s="1"/>
  <c r="O82" i="1"/>
  <c r="O77" i="1"/>
  <c r="P77" i="1"/>
  <c r="R77" i="1" s="1"/>
</calcChain>
</file>

<file path=xl/sharedStrings.xml><?xml version="1.0" encoding="utf-8"?>
<sst xmlns="http://schemas.openxmlformats.org/spreadsheetml/2006/main" count="190" uniqueCount="116">
  <si>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</si>
  <si>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</si>
  <si>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</si>
  <si>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</si>
  <si>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</si>
  <si>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</si>
  <si>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</si>
  <si>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</si>
  <si>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</si>
  <si>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</si>
  <si>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</si>
  <si>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</si>
  <si>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</si>
  <si>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</si>
  <si>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</si>
  <si>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</si>
  <si>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</si>
  <si>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</si>
  <si>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</si>
  <si>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</si>
  <si>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</si>
  <si>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</si>
  <si>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</si>
  <si>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</si>
  <si>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</si>
  <si>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</si>
  <si>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</si>
  <si>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</si>
  <si>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</si>
  <si>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</si>
  <si>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</si>
  <si>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</si>
  <si>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</si>
  <si>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</si>
  <si>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</si>
  <si>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</si>
  <si>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</si>
  <si>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</si>
  <si>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</si>
  <si>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</si>
  <si>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</si>
  <si>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</si>
  <si>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</si>
  <si>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</si>
  <si>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</si>
  <si>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</si>
  <si>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</si>
  <si>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</si>
  <si>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</si>
  <si>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</si>
  <si>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</si>
  <si>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</si>
  <si>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</si>
  <si>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</si>
  <si>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Забезпечення виконання наданих законодавством повноважень 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</si>
  <si>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</si>
  <si>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</si>
  <si>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</si>
  <si>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</si>
  <si>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</si>
  <si>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</si>
  <si>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</si>
  <si>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</si>
  <si>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</si>
  <si>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</si>
  <si>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</si>
  <si>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</si>
  <si>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</si>
  <si>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</si>
  <si>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</si>
  <si>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</si>
  <si>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</si>
  <si>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</si>
  <si>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обсяг видатків на забезпечення виконання наданих законодавством повноважень самостійними підрозділами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</si>
  <si>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</si>
  <si>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</si>
  <si>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Пояснення: п.1 відхилення відповідно до фактичної кількості прийнятих звернень, заяв</t>
  </si>
  <si>
    <t>22564000000</t>
  </si>
  <si>
    <t>Програма цифрового розвитку на 2021-2025 роки</t>
  </si>
  <si>
    <t>середні витрати на придбання 1 од. комп`ютерної техніки</t>
  </si>
  <si>
    <t>Управління комунальної інфраструктури Хмельницької міської ради</t>
  </si>
  <si>
    <t>03356163</t>
  </si>
  <si>
    <t>В. о. начальника управління комунальної інфраструктури</t>
  </si>
  <si>
    <t>Начальник відділу бухгалтерського обліку та звітності - головний бухгалтер</t>
  </si>
  <si>
    <t>від 01 листопада 2022 року № 359)</t>
  </si>
  <si>
    <t>місцевого бюджету на 01.01.2023 року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</si>
  <si>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</si>
  <si>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</si>
  <si>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</si>
  <si>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</si>
  <si>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</si>
  <si>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</si>
  <si>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</si>
  <si>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(Власне ім'я, ПРІЗВИЩЕ)</t>
  </si>
  <si>
    <t>Василь КАБАЛЬСЬКИЙ</t>
  </si>
  <si>
    <t>обсяг видатків на придбання дорожньої рейки ухилометру</t>
  </si>
  <si>
    <t>обсяг видатків на придбання генератора бензинового</t>
  </si>
  <si>
    <t>кількість пристроїв, що планується придбати</t>
  </si>
  <si>
    <t>пропозиції до бюджетного запиту</t>
  </si>
  <si>
    <t>кількість генераторів бензинових, що планується придбати</t>
  </si>
  <si>
    <t>середні витрати на придбання 1 пристрою</t>
  </si>
  <si>
    <t>витрати на придбання 1 од. генератора бензинового</t>
  </si>
  <si>
    <t>проєкт кошторису</t>
  </si>
  <si>
    <t>грн</t>
  </si>
  <si>
    <t xml:space="preserve">Пояснення: п. 1 в зв'язку з тим, що не здійснювалися додаткові виплати до заробітної плати в період воєнного стану виникла економія коштів. </t>
  </si>
  <si>
    <t>відс.</t>
  </si>
  <si>
    <t>Виконання бюджетної програми становить 80,1 % до затверджених призначень в 2022 р.</t>
  </si>
  <si>
    <t xml:space="preserve">Пояснення: п. 2 після введення воєнного стану в Україні та відповідно по Постанови № 590  фінансування видатків спеціального фонду на придбання дорожньої рейки ухилометру не здійснювалися. </t>
  </si>
  <si>
    <t xml:space="preserve">Пояснення: п. 3 виникла економія коштів. </t>
  </si>
  <si>
    <t>Пояснення: 1, 2, відхилення відповідно до фактичної кількості прийнятих/відправлених листів, звернень, заяв, підготовлених нормативно-правових актів.</t>
  </si>
  <si>
    <t xml:space="preserve">Пояснення: п. 4 в зв'язку з неосвоєнням коштів дорожня рейка ухилометр не придбаний. </t>
  </si>
  <si>
    <t>Пояснення: 1) в зв'язку з тим, що не здійснювалися додаткові виплати до заробітної плати в період воєнного стану виникла економія коштів загального фонду, 2)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придбання дорожньої рейки ухилометру не здійснювалися, що вплинуло на недоосвоєння коштів.</t>
  </si>
  <si>
    <t>Пояснення: п.1,2 відхилення виникли в зв'язку з фактичню кількістю прийнятих/відправлених листів, звернень, заяв, підготовлених нормативно-правових актів.</t>
  </si>
  <si>
    <t>Аналіз стану виконання результативних показників: 1) відхилення у обсягах видатків в зв'язку з в зв'язку з тим, що не здійснювалися додаткові виплати до заробітної плати в період воєнного стану та відповідно по Постанови № 590 фінансування видатків спеціального фонду на придбання дорожньої рейки ухилометру не здійснювалися; 2) зміни показників продукту відповідно до фактичної кількості листів, звернень, заяв, нормативно-правових актів, які прийняті та надані управлінням комунальної інфраструктури протягом 2022 року щодо здійснення наданих законодавством повноважень у сфері комунального господарства; не здійснено придбання дорожньої рейки ухилометру;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2022 року та в зв'язку з неосвоєнням коштів на придбання дорожньої рейки ухилометру.</t>
  </si>
  <si>
    <t xml:space="preserve">Пояснення: п. 4 виникла економія коштів. </t>
  </si>
  <si>
    <t>Наталія ФУР'ЯНОВА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</si>
</sst>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164" fontId="8" fillId="0" borderId="0" xfId="0" applyNumberFormat="1" applyFont="1"/>
    <xf numFmtId="4" fontId="13" fillId="2" borderId="2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2" fillId="0" borderId="2" xfId="2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49" fontId="2" fillId="0" borderId="1" xfId="3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7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/>
    </xf>
    <xf numFmtId="0" fontId="2" fillId="3" borderId="8" xfId="2" applyFont="1" applyFill="1" applyBorder="1" applyAlignment="1">
      <alignment horizontal="left" vertical="center" wrapText="1"/>
    </xf>
    <xf numFmtId="0" fontId="2" fillId="3" borderId="9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view="pageBreakPreview" topLeftCell="B1" zoomScaleNormal="100" zoomScaleSheetLayoutView="90" workbookViewId="0">
      <selection activeCell="E6" sqref="E6"/>
    </sheetView>
  </sheetViews>
  <sheetFormatPr defaultRowHeight="15" x14ac:dyDescent="0.25"/>
  <cols>
    <col min="1" max="1" width="4.85546875" style="4" customWidth="1"/>
    <col min="2" max="2" width="11.28515625" style="4" customWidth="1"/>
    <col min="3" max="3" width="10.42578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4" width="13.5703125" style="4" customWidth="1"/>
    <col min="15" max="15" width="13" style="4" customWidth="1"/>
    <col min="16" max="17" width="14.140625" style="4" customWidth="1"/>
    <col min="18" max="18" width="12" style="4" customWidth="1"/>
    <col min="19" max="19" width="18.5703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35</v>
      </c>
    </row>
    <row r="4" spans="1:20" x14ac:dyDescent="0.25">
      <c r="O4" s="2" t="s">
        <v>36</v>
      </c>
    </row>
    <row r="5" spans="1:20" x14ac:dyDescent="0.25">
      <c r="O5" s="2" t="s">
        <v>84</v>
      </c>
    </row>
    <row r="7" spans="1:20" x14ac:dyDescent="0.25">
      <c r="I7" s="17"/>
      <c r="J7" s="17"/>
      <c r="K7" s="17"/>
      <c r="L7" s="34" t="s">
        <v>32</v>
      </c>
      <c r="M7" s="17"/>
      <c r="N7" s="17"/>
    </row>
    <row r="8" spans="1:20" ht="15" customHeight="1" x14ac:dyDescent="0.25">
      <c r="I8" s="119" t="s">
        <v>33</v>
      </c>
      <c r="J8" s="119"/>
      <c r="K8" s="119"/>
      <c r="L8" s="119"/>
      <c r="M8" s="119"/>
      <c r="N8" s="119"/>
    </row>
    <row r="9" spans="1:20" ht="15.75" x14ac:dyDescent="0.25">
      <c r="I9" s="119" t="s">
        <v>85</v>
      </c>
      <c r="J9" s="119"/>
      <c r="K9" s="119"/>
      <c r="L9" s="119"/>
      <c r="M9" s="119"/>
      <c r="N9" s="119"/>
    </row>
    <row r="12" spans="1:20" ht="19.5" customHeight="1" x14ac:dyDescent="0.25">
      <c r="A12" s="4" t="s">
        <v>0</v>
      </c>
      <c r="B12" s="125">
        <v>1400000</v>
      </c>
      <c r="C12" s="125"/>
      <c r="E12" s="54"/>
      <c r="F12" s="125" t="s">
        <v>80</v>
      </c>
      <c r="G12" s="125"/>
      <c r="H12" s="125"/>
      <c r="I12" s="125"/>
      <c r="J12" s="125"/>
      <c r="K12" s="125"/>
      <c r="L12" s="125"/>
      <c r="M12" s="125"/>
      <c r="N12" s="54"/>
      <c r="S12" s="80" t="s">
        <v>81</v>
      </c>
      <c r="T12" s="76"/>
    </row>
    <row r="13" spans="1:20" ht="70.5" customHeight="1" x14ac:dyDescent="0.25">
      <c r="B13" s="120" t="s">
        <v>62</v>
      </c>
      <c r="C13" s="120"/>
      <c r="E13" s="55"/>
      <c r="F13" s="149" t="s">
        <v>68</v>
      </c>
      <c r="G13" s="149"/>
      <c r="H13" s="149"/>
      <c r="I13" s="149"/>
      <c r="J13" s="149"/>
      <c r="K13" s="149"/>
      <c r="L13" s="149"/>
      <c r="M13" s="149"/>
      <c r="N13" s="55"/>
      <c r="S13" s="56" t="s">
        <v>64</v>
      </c>
    </row>
    <row r="14" spans="1:20" x14ac:dyDescent="0.25">
      <c r="B14" s="6"/>
      <c r="S14" s="53"/>
    </row>
    <row r="15" spans="1:20" ht="19.5" customHeight="1" x14ac:dyDescent="0.25">
      <c r="A15" s="4" t="s">
        <v>1</v>
      </c>
      <c r="B15" s="125">
        <v>1410000</v>
      </c>
      <c r="C15" s="125"/>
      <c r="E15" s="54"/>
      <c r="F15" s="125" t="s">
        <v>80</v>
      </c>
      <c r="G15" s="125"/>
      <c r="H15" s="125"/>
      <c r="I15" s="125"/>
      <c r="J15" s="125"/>
      <c r="K15" s="125"/>
      <c r="L15" s="125"/>
      <c r="M15" s="125"/>
      <c r="N15" s="54"/>
      <c r="S15" s="80" t="s">
        <v>81</v>
      </c>
    </row>
    <row r="16" spans="1:20" ht="54.75" customHeight="1" x14ac:dyDescent="0.25">
      <c r="B16" s="120" t="s">
        <v>62</v>
      </c>
      <c r="C16" s="120"/>
      <c r="E16" s="55"/>
      <c r="F16" s="149" t="s">
        <v>72</v>
      </c>
      <c r="G16" s="149"/>
      <c r="H16" s="149"/>
      <c r="I16" s="149"/>
      <c r="J16" s="149"/>
      <c r="K16" s="149"/>
      <c r="L16" s="149"/>
      <c r="M16" s="149"/>
      <c r="N16" s="55"/>
      <c r="S16" s="56" t="s">
        <v>64</v>
      </c>
    </row>
    <row r="17" spans="1:21" x14ac:dyDescent="0.25">
      <c r="B17" s="6"/>
      <c r="S17" s="53"/>
    </row>
    <row r="18" spans="1:21" ht="33" customHeight="1" x14ac:dyDescent="0.25">
      <c r="A18" s="4" t="s">
        <v>2</v>
      </c>
      <c r="B18" s="125">
        <v>1410160</v>
      </c>
      <c r="C18" s="125"/>
      <c r="E18" s="126" t="s">
        <v>66</v>
      </c>
      <c r="F18" s="126"/>
      <c r="G18" s="126" t="s">
        <v>23</v>
      </c>
      <c r="H18" s="126"/>
      <c r="K18" s="155" t="s">
        <v>22</v>
      </c>
      <c r="L18" s="155"/>
      <c r="M18" s="155"/>
      <c r="N18" s="155"/>
      <c r="O18" s="155"/>
      <c r="P18" s="155"/>
      <c r="Q18" s="155"/>
      <c r="S18" s="77" t="s">
        <v>77</v>
      </c>
    </row>
    <row r="19" spans="1:21" ht="55.5" customHeight="1" x14ac:dyDescent="0.25">
      <c r="B19" s="120" t="s">
        <v>62</v>
      </c>
      <c r="C19" s="120"/>
      <c r="E19" s="118" t="s">
        <v>63</v>
      </c>
      <c r="F19" s="118"/>
      <c r="G19" s="154" t="s">
        <v>67</v>
      </c>
      <c r="H19" s="154"/>
      <c r="I19" s="57"/>
      <c r="J19" s="57"/>
      <c r="K19" s="154" t="s">
        <v>69</v>
      </c>
      <c r="L19" s="154"/>
      <c r="M19" s="154"/>
      <c r="N19" s="154"/>
      <c r="O19" s="154"/>
      <c r="P19" s="154"/>
      <c r="Q19" s="154"/>
      <c r="S19" s="56" t="s">
        <v>65</v>
      </c>
    </row>
    <row r="20" spans="1:21" ht="9.75" customHeight="1" x14ac:dyDescent="0.25">
      <c r="S20" s="53"/>
    </row>
    <row r="21" spans="1:21" ht="19.5" customHeight="1" x14ac:dyDescent="0.25">
      <c r="A21" s="4" t="s">
        <v>40</v>
      </c>
      <c r="B21" s="137" t="s">
        <v>37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42"/>
      <c r="M21" s="42"/>
      <c r="N21" s="42"/>
      <c r="O21" s="42"/>
      <c r="P21" s="42"/>
      <c r="Q21" s="42"/>
      <c r="R21" s="42"/>
      <c r="S21" s="40"/>
      <c r="T21" s="40"/>
    </row>
    <row r="22" spans="1:21" ht="11.2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0"/>
    </row>
    <row r="23" spans="1:21" ht="18" customHeight="1" x14ac:dyDescent="0.25">
      <c r="B23" s="41" t="s">
        <v>10</v>
      </c>
      <c r="C23" s="138" t="s">
        <v>38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43"/>
      <c r="Q23" s="43"/>
      <c r="R23" s="43"/>
      <c r="S23" s="43"/>
      <c r="T23" s="43"/>
    </row>
    <row r="24" spans="1:21" ht="18" customHeight="1" x14ac:dyDescent="0.25">
      <c r="B24" s="41">
        <v>1</v>
      </c>
      <c r="C24" s="138" t="s">
        <v>39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43"/>
      <c r="Q24" s="43"/>
      <c r="R24" s="43"/>
      <c r="S24" s="43"/>
      <c r="T24" s="43"/>
    </row>
    <row r="25" spans="1:21" ht="6.75" customHeight="1" x14ac:dyDescent="0.25">
      <c r="T25" s="8"/>
    </row>
    <row r="26" spans="1:21" ht="19.5" customHeight="1" x14ac:dyDescent="0.25">
      <c r="A26" s="44" t="s">
        <v>43</v>
      </c>
      <c r="B26" s="45" t="s">
        <v>42</v>
      </c>
      <c r="C26" s="45"/>
      <c r="D26" s="45"/>
      <c r="E26" s="46" t="s">
        <v>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1" ht="15.75" x14ac:dyDescent="0.25">
      <c r="A28" s="44" t="s">
        <v>8</v>
      </c>
      <c r="B28" s="3" t="s">
        <v>46</v>
      </c>
      <c r="C28" s="47"/>
      <c r="D28" s="3"/>
      <c r="E28" s="3"/>
      <c r="F28" s="3"/>
      <c r="G28" s="3"/>
      <c r="H28" s="3"/>
      <c r="I28" s="3"/>
      <c r="J28" s="3"/>
      <c r="K28" s="3"/>
      <c r="L28" s="3"/>
      <c r="M28" s="48"/>
      <c r="N28" s="48"/>
      <c r="O28" s="48"/>
      <c r="P28" s="48"/>
      <c r="Q28" s="48"/>
      <c r="R28" s="48"/>
      <c r="S28" s="48"/>
      <c r="T28" s="48"/>
    </row>
    <row r="29" spans="1:21" ht="11.2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26"/>
      <c r="Q29" s="26"/>
      <c r="R29" s="26"/>
      <c r="S29" s="26"/>
      <c r="T29" s="26"/>
      <c r="U29" s="8"/>
    </row>
    <row r="30" spans="1:21" ht="18.95" customHeight="1" x14ac:dyDescent="0.25">
      <c r="A30" s="49"/>
      <c r="B30" s="41" t="s">
        <v>10</v>
      </c>
      <c r="C30" s="138" t="s">
        <v>44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43"/>
      <c r="Q30" s="43"/>
      <c r="R30" s="43"/>
      <c r="S30" s="43"/>
      <c r="T30" s="43"/>
      <c r="U30" s="8"/>
    </row>
    <row r="31" spans="1:21" ht="18.95" customHeight="1" x14ac:dyDescent="0.25">
      <c r="A31" s="49"/>
      <c r="B31" s="41">
        <v>1</v>
      </c>
      <c r="C31" s="121" t="s">
        <v>45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43"/>
      <c r="Q31" s="43"/>
      <c r="R31" s="43"/>
      <c r="S31" s="43"/>
      <c r="T31" s="43"/>
      <c r="U31" s="8"/>
    </row>
    <row r="32" spans="1:21" ht="9.75" customHeight="1" x14ac:dyDescent="0.25">
      <c r="P32" s="8"/>
      <c r="Q32" s="8"/>
      <c r="R32" s="8"/>
      <c r="S32" s="8"/>
      <c r="T32" s="8"/>
      <c r="U32" s="8"/>
    </row>
    <row r="33" spans="1:21" ht="15.75" x14ac:dyDescent="0.25">
      <c r="A33" s="4" t="s">
        <v>11</v>
      </c>
      <c r="B33" s="21" t="s">
        <v>55</v>
      </c>
    </row>
    <row r="34" spans="1:21" ht="15.75" x14ac:dyDescent="0.25">
      <c r="A34" s="21" t="s">
        <v>86</v>
      </c>
      <c r="B34" s="21"/>
    </row>
    <row r="35" spans="1:21" ht="15.75" x14ac:dyDescent="0.25">
      <c r="B35" s="3"/>
      <c r="R35" s="4" t="s">
        <v>50</v>
      </c>
    </row>
    <row r="36" spans="1:21" ht="33.75" customHeight="1" x14ac:dyDescent="0.25">
      <c r="B36" s="170" t="s">
        <v>10</v>
      </c>
      <c r="C36" s="156" t="s">
        <v>53</v>
      </c>
      <c r="D36" s="157"/>
      <c r="E36" s="157"/>
      <c r="F36" s="157"/>
      <c r="G36" s="157"/>
      <c r="H36" s="158"/>
      <c r="I36" s="112" t="s">
        <v>47</v>
      </c>
      <c r="J36" s="112"/>
      <c r="K36" s="112"/>
      <c r="L36" s="112"/>
      <c r="M36" s="112" t="s">
        <v>52</v>
      </c>
      <c r="N36" s="112"/>
      <c r="O36" s="112"/>
      <c r="P36" s="112" t="s">
        <v>7</v>
      </c>
      <c r="Q36" s="112"/>
      <c r="R36" s="112"/>
      <c r="S36" s="168"/>
    </row>
    <row r="37" spans="1:21" ht="31.5" customHeight="1" x14ac:dyDescent="0.25">
      <c r="B37" s="171"/>
      <c r="C37" s="159"/>
      <c r="D37" s="160"/>
      <c r="E37" s="160"/>
      <c r="F37" s="160"/>
      <c r="G37" s="160"/>
      <c r="H37" s="161"/>
      <c r="I37" s="7" t="s">
        <v>5</v>
      </c>
      <c r="J37" s="7"/>
      <c r="K37" s="7" t="s">
        <v>6</v>
      </c>
      <c r="L37" s="7" t="s">
        <v>48</v>
      </c>
      <c r="M37" s="7" t="s">
        <v>5</v>
      </c>
      <c r="N37" s="13" t="s">
        <v>6</v>
      </c>
      <c r="O37" s="7" t="s">
        <v>48</v>
      </c>
      <c r="P37" s="9" t="s">
        <v>5</v>
      </c>
      <c r="Q37" s="7" t="s">
        <v>6</v>
      </c>
      <c r="R37" s="7" t="s">
        <v>48</v>
      </c>
      <c r="S37" s="168"/>
    </row>
    <row r="38" spans="1:21" ht="17.25" customHeight="1" x14ac:dyDescent="0.25">
      <c r="B38" s="19">
        <v>1</v>
      </c>
      <c r="C38" s="165">
        <v>2</v>
      </c>
      <c r="D38" s="166"/>
      <c r="E38" s="166"/>
      <c r="F38" s="166"/>
      <c r="G38" s="166"/>
      <c r="H38" s="167"/>
      <c r="I38" s="7">
        <v>3</v>
      </c>
      <c r="J38" s="7"/>
      <c r="K38" s="7">
        <v>4</v>
      </c>
      <c r="L38" s="7">
        <v>5</v>
      </c>
      <c r="M38" s="7">
        <v>6</v>
      </c>
      <c r="N38" s="13">
        <v>7</v>
      </c>
      <c r="O38" s="13">
        <v>8</v>
      </c>
      <c r="P38" s="7">
        <v>9</v>
      </c>
      <c r="Q38" s="7">
        <v>10</v>
      </c>
      <c r="R38" s="7">
        <v>11</v>
      </c>
      <c r="S38" s="169"/>
    </row>
    <row r="39" spans="1:21" ht="20.100000000000001" customHeight="1" x14ac:dyDescent="0.25">
      <c r="B39" s="19">
        <v>1</v>
      </c>
      <c r="C39" s="162" t="s">
        <v>54</v>
      </c>
      <c r="D39" s="163"/>
      <c r="E39" s="163"/>
      <c r="F39" s="163"/>
      <c r="G39" s="163"/>
      <c r="H39" s="164"/>
      <c r="I39" s="175">
        <f>I64</f>
        <v>8872984</v>
      </c>
      <c r="J39" s="175"/>
      <c r="K39" s="14">
        <f>SUM(K65:K67)</f>
        <v>164000</v>
      </c>
      <c r="L39" s="14">
        <f>I39+K39</f>
        <v>9036984</v>
      </c>
      <c r="M39" s="14">
        <f>M64</f>
        <v>7026815.6799999997</v>
      </c>
      <c r="N39" s="14">
        <f>N66+N67</f>
        <v>141880</v>
      </c>
      <c r="O39" s="14">
        <f>M39+N39</f>
        <v>7168695.6799999997</v>
      </c>
      <c r="P39" s="14">
        <f>M39-I39</f>
        <v>-1846168.3200000003</v>
      </c>
      <c r="Q39" s="14">
        <f>N39-K39</f>
        <v>-22120</v>
      </c>
      <c r="R39" s="14">
        <f>O39-L39</f>
        <v>-1868288.3200000003</v>
      </c>
      <c r="S39" s="169"/>
    </row>
    <row r="40" spans="1:21" ht="20.100000000000001" customHeight="1" x14ac:dyDescent="0.25">
      <c r="B40" s="15"/>
      <c r="C40" s="141" t="s">
        <v>9</v>
      </c>
      <c r="D40" s="141"/>
      <c r="E40" s="141"/>
      <c r="F40" s="141"/>
      <c r="G40" s="141"/>
      <c r="H40" s="141"/>
      <c r="I40" s="14">
        <f>I39</f>
        <v>8872984</v>
      </c>
      <c r="J40" s="14"/>
      <c r="K40" s="14">
        <f>K39</f>
        <v>164000</v>
      </c>
      <c r="L40" s="14">
        <f>I40+K40</f>
        <v>9036984</v>
      </c>
      <c r="M40" s="14">
        <f>M39</f>
        <v>7026815.6799999997</v>
      </c>
      <c r="N40" s="14">
        <f>N39</f>
        <v>141880</v>
      </c>
      <c r="O40" s="14">
        <f>O39</f>
        <v>7168695.6799999997</v>
      </c>
      <c r="P40" s="14">
        <f>P39</f>
        <v>-1846168.3200000003</v>
      </c>
      <c r="Q40" s="14">
        <f>Q39</f>
        <v>-22120</v>
      </c>
      <c r="R40" s="14">
        <f>O40-L40</f>
        <v>-1868288.3200000003</v>
      </c>
      <c r="S40" s="169"/>
      <c r="U40" s="78"/>
    </row>
    <row r="41" spans="1:21" ht="10.5" customHeight="1" x14ac:dyDescent="0.2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58"/>
    </row>
    <row r="42" spans="1:21" ht="24.75" customHeight="1" x14ac:dyDescent="0.25">
      <c r="A42" s="83" t="s">
        <v>87</v>
      </c>
      <c r="B4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58"/>
    </row>
    <row r="43" spans="1:21" ht="6.75" customHeight="1" x14ac:dyDescent="0.25">
      <c r="A43" s="83"/>
      <c r="B43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58"/>
    </row>
    <row r="44" spans="1:21" ht="20.100000000000001" customHeight="1" x14ac:dyDescent="0.25">
      <c r="B44" s="84" t="s">
        <v>10</v>
      </c>
      <c r="C44" s="122" t="s">
        <v>88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58"/>
    </row>
    <row r="45" spans="1:21" ht="20.100000000000001" customHeight="1" x14ac:dyDescent="0.25">
      <c r="B45" s="84">
        <v>1</v>
      </c>
      <c r="C45" s="122">
        <v>2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S45" s="58"/>
    </row>
    <row r="46" spans="1:21" ht="50.25" customHeight="1" x14ac:dyDescent="0.25">
      <c r="B46" s="15"/>
      <c r="C46" s="146" t="s">
        <v>111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  <c r="S46" s="58"/>
    </row>
    <row r="47" spans="1:21" ht="24.75" customHeight="1" x14ac:dyDescent="0.25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58"/>
    </row>
    <row r="48" spans="1:21" ht="21.75" customHeight="1" x14ac:dyDescent="0.25">
      <c r="A48" s="4" t="s">
        <v>56</v>
      </c>
      <c r="B48" s="3" t="s">
        <v>70</v>
      </c>
    </row>
    <row r="49" spans="1:19" ht="18" customHeight="1" x14ac:dyDescent="0.25">
      <c r="B49" s="3"/>
      <c r="O49" s="4" t="s">
        <v>51</v>
      </c>
      <c r="P49" s="8"/>
      <c r="Q49" s="8"/>
      <c r="R49" s="8"/>
    </row>
    <row r="50" spans="1:19" ht="30.75" customHeight="1" x14ac:dyDescent="0.25">
      <c r="A50" s="112" t="s">
        <v>10</v>
      </c>
      <c r="B50" s="156" t="s">
        <v>71</v>
      </c>
      <c r="C50" s="157"/>
      <c r="D50" s="157"/>
      <c r="E50" s="157"/>
      <c r="F50" s="112" t="s">
        <v>47</v>
      </c>
      <c r="G50" s="112"/>
      <c r="H50" s="112"/>
      <c r="I50" s="112" t="s">
        <v>52</v>
      </c>
      <c r="J50" s="112"/>
      <c r="K50" s="112"/>
      <c r="L50" s="112"/>
      <c r="M50" s="165" t="s">
        <v>7</v>
      </c>
      <c r="N50" s="166"/>
      <c r="O50" s="167"/>
      <c r="P50" s="60"/>
      <c r="Q50" s="52"/>
      <c r="R50" s="8"/>
    </row>
    <row r="51" spans="1:19" ht="33" customHeight="1" x14ac:dyDescent="0.25">
      <c r="A51" s="112"/>
      <c r="B51" s="159"/>
      <c r="C51" s="160"/>
      <c r="D51" s="160"/>
      <c r="E51" s="160"/>
      <c r="F51" s="7" t="s">
        <v>5</v>
      </c>
      <c r="G51" s="7" t="s">
        <v>6</v>
      </c>
      <c r="H51" s="7" t="s">
        <v>48</v>
      </c>
      <c r="I51" s="7" t="s">
        <v>5</v>
      </c>
      <c r="J51" s="13"/>
      <c r="K51" s="13" t="s">
        <v>6</v>
      </c>
      <c r="L51" s="7" t="s">
        <v>48</v>
      </c>
      <c r="M51" s="7" t="s">
        <v>5</v>
      </c>
      <c r="N51" s="7" t="s">
        <v>6</v>
      </c>
      <c r="O51" s="7" t="s">
        <v>48</v>
      </c>
      <c r="P51" s="60"/>
      <c r="Q51" s="52"/>
      <c r="R51" s="8"/>
    </row>
    <row r="52" spans="1:19" ht="18" customHeight="1" x14ac:dyDescent="0.25">
      <c r="A52" s="12">
        <v>1</v>
      </c>
      <c r="B52" s="165">
        <v>2</v>
      </c>
      <c r="C52" s="166"/>
      <c r="D52" s="166"/>
      <c r="E52" s="166"/>
      <c r="F52" s="7">
        <v>3</v>
      </c>
      <c r="G52" s="7">
        <v>4</v>
      </c>
      <c r="H52" s="7">
        <v>5</v>
      </c>
      <c r="I52" s="7">
        <v>6</v>
      </c>
      <c r="J52" s="13"/>
      <c r="K52" s="13">
        <v>7</v>
      </c>
      <c r="L52" s="13">
        <v>8</v>
      </c>
      <c r="M52" s="7">
        <v>9</v>
      </c>
      <c r="N52" s="7">
        <v>10</v>
      </c>
      <c r="O52" s="7">
        <v>11</v>
      </c>
      <c r="P52" s="61"/>
      <c r="Q52" s="51"/>
      <c r="R52" s="8"/>
    </row>
    <row r="53" spans="1:19" ht="36" customHeight="1" x14ac:dyDescent="0.25">
      <c r="A53" s="19">
        <v>1</v>
      </c>
      <c r="B53" s="114" t="s">
        <v>78</v>
      </c>
      <c r="C53" s="115"/>
      <c r="D53" s="115"/>
      <c r="E53" s="115"/>
      <c r="F53" s="69"/>
      <c r="G53" s="70">
        <f>K66</f>
        <v>72000</v>
      </c>
      <c r="H53" s="70">
        <f>G53+F53</f>
        <v>72000</v>
      </c>
      <c r="I53" s="70"/>
      <c r="J53" s="70"/>
      <c r="K53" s="91">
        <f>N66</f>
        <v>71880</v>
      </c>
      <c r="L53" s="70">
        <f>I53+K53</f>
        <v>71880</v>
      </c>
      <c r="M53" s="70">
        <f>I53-F53</f>
        <v>0</v>
      </c>
      <c r="N53" s="70">
        <f>K53-G53</f>
        <v>-120</v>
      </c>
      <c r="O53" s="70">
        <f>L53-H53</f>
        <v>-120</v>
      </c>
      <c r="P53" s="62"/>
      <c r="Q53" s="63"/>
      <c r="R53" s="8"/>
    </row>
    <row r="54" spans="1:19" s="17" customFormat="1" ht="21.75" customHeight="1" x14ac:dyDescent="0.2">
      <c r="A54" s="50"/>
      <c r="B54" s="172" t="s">
        <v>9</v>
      </c>
      <c r="C54" s="173"/>
      <c r="D54" s="173"/>
      <c r="E54" s="173"/>
      <c r="F54" s="71">
        <f>F53</f>
        <v>0</v>
      </c>
      <c r="G54" s="72">
        <f>G53</f>
        <v>72000</v>
      </c>
      <c r="H54" s="72">
        <f>SUM(H53:H53)</f>
        <v>72000</v>
      </c>
      <c r="I54" s="72">
        <f>I53</f>
        <v>0</v>
      </c>
      <c r="J54" s="72"/>
      <c r="K54" s="72">
        <f>K53</f>
        <v>71880</v>
      </c>
      <c r="L54" s="72">
        <f>SUM(L53:L53)</f>
        <v>71880</v>
      </c>
      <c r="M54" s="72">
        <f>I54-F54</f>
        <v>0</v>
      </c>
      <c r="N54" s="72">
        <f>N53</f>
        <v>-120</v>
      </c>
      <c r="O54" s="72">
        <f>L54-H54</f>
        <v>-120</v>
      </c>
      <c r="P54" s="62"/>
      <c r="Q54" s="63"/>
      <c r="R54" s="59"/>
    </row>
    <row r="55" spans="1:19" s="17" customFormat="1" ht="21.75" customHeight="1" x14ac:dyDescent="0.2">
      <c r="A55" s="59"/>
      <c r="B55" s="64"/>
      <c r="C55" s="64"/>
      <c r="D55" s="64"/>
      <c r="E55" s="64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3"/>
      <c r="Q55" s="63"/>
      <c r="R55" s="59"/>
    </row>
    <row r="56" spans="1:19" ht="15.75" x14ac:dyDescent="0.25">
      <c r="A56" s="4" t="s">
        <v>58</v>
      </c>
      <c r="B56" s="67" t="s">
        <v>57</v>
      </c>
    </row>
    <row r="57" spans="1:19" ht="18" customHeight="1" x14ac:dyDescent="0.25">
      <c r="A57" s="105" t="s">
        <v>89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19" ht="11.25" customHeight="1" x14ac:dyDescent="0.25">
      <c r="B58" s="3"/>
    </row>
    <row r="59" spans="1:19" ht="59.25" customHeight="1" x14ac:dyDescent="0.25">
      <c r="A59" s="112" t="s">
        <v>10</v>
      </c>
      <c r="B59" s="112" t="s">
        <v>14</v>
      </c>
      <c r="C59" s="112"/>
      <c r="D59" s="112"/>
      <c r="E59" s="112"/>
      <c r="F59" s="112"/>
      <c r="G59" s="112" t="s">
        <v>12</v>
      </c>
      <c r="H59" s="112" t="s">
        <v>13</v>
      </c>
      <c r="I59" s="112" t="s">
        <v>47</v>
      </c>
      <c r="J59" s="112"/>
      <c r="K59" s="112"/>
      <c r="L59" s="112"/>
      <c r="M59" s="112" t="s">
        <v>61</v>
      </c>
      <c r="N59" s="112"/>
      <c r="O59" s="112"/>
      <c r="P59" s="112" t="s">
        <v>7</v>
      </c>
      <c r="Q59" s="112"/>
      <c r="R59" s="112"/>
    </row>
    <row r="60" spans="1:19" ht="32.25" customHeight="1" x14ac:dyDescent="0.25">
      <c r="A60" s="112"/>
      <c r="B60" s="112"/>
      <c r="C60" s="112"/>
      <c r="D60" s="112"/>
      <c r="E60" s="112"/>
      <c r="F60" s="112"/>
      <c r="G60" s="112"/>
      <c r="H60" s="112"/>
      <c r="I60" s="7" t="s">
        <v>5</v>
      </c>
      <c r="J60" s="7"/>
      <c r="K60" s="7" t="s">
        <v>6</v>
      </c>
      <c r="L60" s="7" t="s">
        <v>48</v>
      </c>
      <c r="M60" s="7" t="s">
        <v>5</v>
      </c>
      <c r="N60" s="7" t="s">
        <v>6</v>
      </c>
      <c r="O60" s="7" t="s">
        <v>48</v>
      </c>
      <c r="P60" s="7" t="s">
        <v>5</v>
      </c>
      <c r="Q60" s="7" t="s">
        <v>6</v>
      </c>
      <c r="R60" s="7" t="s">
        <v>48</v>
      </c>
      <c r="S60" s="8"/>
    </row>
    <row r="61" spans="1:19" ht="18" customHeight="1" x14ac:dyDescent="0.25">
      <c r="A61" s="7">
        <v>1</v>
      </c>
      <c r="B61" s="112">
        <v>2</v>
      </c>
      <c r="C61" s="112"/>
      <c r="D61" s="112"/>
      <c r="E61" s="112"/>
      <c r="F61" s="112"/>
      <c r="G61" s="7">
        <v>3</v>
      </c>
      <c r="H61" s="7">
        <v>4</v>
      </c>
      <c r="I61" s="7">
        <v>5</v>
      </c>
      <c r="J61" s="7"/>
      <c r="K61" s="7">
        <v>6</v>
      </c>
      <c r="L61" s="7">
        <v>7</v>
      </c>
      <c r="M61" s="7">
        <v>8</v>
      </c>
      <c r="N61" s="7">
        <v>9</v>
      </c>
      <c r="O61" s="7">
        <v>10</v>
      </c>
      <c r="P61" s="7">
        <v>11</v>
      </c>
      <c r="Q61" s="7">
        <v>12</v>
      </c>
      <c r="R61" s="7">
        <v>13</v>
      </c>
      <c r="S61" s="8"/>
    </row>
    <row r="62" spans="1:19" ht="22.5" customHeight="1" x14ac:dyDescent="0.25">
      <c r="A62" s="15"/>
      <c r="B62" s="142" t="s">
        <v>24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4"/>
      <c r="M62" s="15"/>
      <c r="N62" s="15"/>
      <c r="O62" s="15"/>
      <c r="P62" s="15"/>
      <c r="Q62" s="15"/>
      <c r="R62" s="15"/>
      <c r="S62" s="8"/>
    </row>
    <row r="63" spans="1:19" ht="22.5" customHeight="1" x14ac:dyDescent="0.25">
      <c r="A63" s="15"/>
      <c r="B63" s="107" t="s">
        <v>34</v>
      </c>
      <c r="C63" s="107"/>
      <c r="D63" s="107"/>
      <c r="E63" s="107"/>
      <c r="F63" s="107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8"/>
    </row>
    <row r="64" spans="1:19" ht="33.75" customHeight="1" x14ac:dyDescent="0.25">
      <c r="A64" s="19">
        <v>1</v>
      </c>
      <c r="B64" s="145" t="s">
        <v>73</v>
      </c>
      <c r="C64" s="145"/>
      <c r="D64" s="145"/>
      <c r="E64" s="145"/>
      <c r="F64" s="145"/>
      <c r="G64" s="20" t="s">
        <v>49</v>
      </c>
      <c r="H64" s="131" t="s">
        <v>102</v>
      </c>
      <c r="I64" s="18">
        <v>8872984</v>
      </c>
      <c r="J64" s="18"/>
      <c r="K64" s="18"/>
      <c r="L64" s="18">
        <f>I64</f>
        <v>8872984</v>
      </c>
      <c r="M64" s="18">
        <f>7026815.68</f>
        <v>7026815.6799999997</v>
      </c>
      <c r="N64" s="18"/>
      <c r="O64" s="18">
        <f>M64</f>
        <v>7026815.6799999997</v>
      </c>
      <c r="P64" s="18">
        <f>M64-I64</f>
        <v>-1846168.3200000003</v>
      </c>
      <c r="Q64" s="18"/>
      <c r="R64" s="18">
        <f>P64</f>
        <v>-1846168.3200000003</v>
      </c>
      <c r="S64" s="8"/>
    </row>
    <row r="65" spans="1:20" ht="20.100000000000001" customHeight="1" x14ac:dyDescent="0.25">
      <c r="A65" s="19">
        <v>2</v>
      </c>
      <c r="B65" s="114" t="s">
        <v>95</v>
      </c>
      <c r="C65" s="115"/>
      <c r="D65" s="115"/>
      <c r="E65" s="115"/>
      <c r="F65" s="116"/>
      <c r="G65" s="20" t="s">
        <v>49</v>
      </c>
      <c r="H65" s="132"/>
      <c r="I65" s="18"/>
      <c r="J65" s="18"/>
      <c r="K65" s="18">
        <v>22000</v>
      </c>
      <c r="L65" s="18">
        <f>K65</f>
        <v>22000</v>
      </c>
      <c r="M65" s="18"/>
      <c r="N65" s="18">
        <v>0</v>
      </c>
      <c r="O65" s="18">
        <f>N65</f>
        <v>0</v>
      </c>
      <c r="P65" s="18"/>
      <c r="Q65" s="18">
        <f>N65-K65</f>
        <v>-22000</v>
      </c>
      <c r="R65" s="18">
        <f>Q65</f>
        <v>-22000</v>
      </c>
      <c r="S65" s="8"/>
    </row>
    <row r="66" spans="1:20" ht="20.100000000000001" customHeight="1" x14ac:dyDescent="0.25">
      <c r="A66" s="19">
        <v>3</v>
      </c>
      <c r="B66" s="114" t="s">
        <v>74</v>
      </c>
      <c r="C66" s="115"/>
      <c r="D66" s="115"/>
      <c r="E66" s="115"/>
      <c r="F66" s="116"/>
      <c r="G66" s="20" t="s">
        <v>49</v>
      </c>
      <c r="H66" s="132"/>
      <c r="I66" s="18"/>
      <c r="J66" s="18"/>
      <c r="K66" s="18">
        <v>72000</v>
      </c>
      <c r="L66" s="18">
        <f>K66</f>
        <v>72000</v>
      </c>
      <c r="M66" s="18"/>
      <c r="N66" s="90">
        <v>71880</v>
      </c>
      <c r="O66" s="18">
        <f>N66</f>
        <v>71880</v>
      </c>
      <c r="P66" s="18"/>
      <c r="Q66" s="18">
        <f>N66-K66</f>
        <v>-120</v>
      </c>
      <c r="R66" s="18">
        <f>Q66</f>
        <v>-120</v>
      </c>
      <c r="S66" s="8"/>
    </row>
    <row r="67" spans="1:20" ht="20.100000000000001" customHeight="1" x14ac:dyDescent="0.25">
      <c r="A67" s="19">
        <v>4</v>
      </c>
      <c r="B67" s="114" t="s">
        <v>96</v>
      </c>
      <c r="C67" s="115"/>
      <c r="D67" s="115"/>
      <c r="E67" s="115"/>
      <c r="F67" s="116"/>
      <c r="G67" s="20" t="s">
        <v>49</v>
      </c>
      <c r="H67" s="133"/>
      <c r="I67" s="18"/>
      <c r="J67" s="18"/>
      <c r="K67" s="18">
        <v>70000</v>
      </c>
      <c r="L67" s="18">
        <f>K67</f>
        <v>70000</v>
      </c>
      <c r="M67" s="18"/>
      <c r="N67" s="79">
        <v>70000</v>
      </c>
      <c r="O67" s="18">
        <f>N67</f>
        <v>70000</v>
      </c>
      <c r="P67" s="18"/>
      <c r="Q67" s="18">
        <f>N67-K67</f>
        <v>0</v>
      </c>
      <c r="R67" s="18">
        <f>Q67</f>
        <v>0</v>
      </c>
      <c r="S67" s="8"/>
    </row>
    <row r="68" spans="1:20" ht="20.100000000000001" customHeight="1" x14ac:dyDescent="0.25">
      <c r="A68" s="19"/>
      <c r="B68" s="107" t="s">
        <v>19</v>
      </c>
      <c r="C68" s="107"/>
      <c r="D68" s="107"/>
      <c r="E68" s="107"/>
      <c r="F68" s="107"/>
      <c r="G68" s="29"/>
      <c r="H68" s="29"/>
      <c r="I68" s="23"/>
      <c r="J68" s="23"/>
      <c r="K68" s="22"/>
      <c r="L68" s="19"/>
      <c r="M68" s="19"/>
      <c r="N68" s="19"/>
      <c r="O68" s="19"/>
      <c r="P68" s="38"/>
      <c r="Q68" s="38"/>
      <c r="R68" s="38"/>
      <c r="S68" s="8"/>
    </row>
    <row r="69" spans="1:20" ht="34.5" customHeight="1" x14ac:dyDescent="0.25">
      <c r="A69" s="19">
        <v>1</v>
      </c>
      <c r="B69" s="145" t="s">
        <v>25</v>
      </c>
      <c r="C69" s="145"/>
      <c r="D69" s="145"/>
      <c r="E69" s="145"/>
      <c r="F69" s="145"/>
      <c r="G69" s="20" t="s">
        <v>16</v>
      </c>
      <c r="H69" s="20" t="s">
        <v>31</v>
      </c>
      <c r="I69" s="27">
        <v>24</v>
      </c>
      <c r="J69" s="27"/>
      <c r="K69" s="27"/>
      <c r="L69" s="27">
        <f>I69</f>
        <v>24</v>
      </c>
      <c r="M69" s="27">
        <v>24</v>
      </c>
      <c r="N69" s="27"/>
      <c r="O69" s="27">
        <f>M69</f>
        <v>24</v>
      </c>
      <c r="P69" s="27">
        <f>M69-I69</f>
        <v>0</v>
      </c>
      <c r="Q69" s="27"/>
      <c r="R69" s="27">
        <f>P69</f>
        <v>0</v>
      </c>
      <c r="S69" s="8"/>
    </row>
    <row r="70" spans="1:20" ht="27.95" customHeight="1" x14ac:dyDescent="0.25">
      <c r="A70" s="19">
        <v>2</v>
      </c>
      <c r="B70" s="139" t="s">
        <v>26</v>
      </c>
      <c r="C70" s="140"/>
      <c r="D70" s="140"/>
      <c r="E70" s="140"/>
      <c r="F70" s="140"/>
      <c r="G70" s="20" t="s">
        <v>16</v>
      </c>
      <c r="H70" s="117" t="s">
        <v>60</v>
      </c>
      <c r="I70" s="23">
        <v>4379</v>
      </c>
      <c r="J70" s="23"/>
      <c r="K70" s="22"/>
      <c r="L70" s="19">
        <f>I70</f>
        <v>4379</v>
      </c>
      <c r="M70" s="92">
        <f>678+766+1900</f>
        <v>3344</v>
      </c>
      <c r="N70" s="19"/>
      <c r="O70" s="19">
        <f>M70</f>
        <v>3344</v>
      </c>
      <c r="P70" s="28">
        <f>M70-I70</f>
        <v>-1035</v>
      </c>
      <c r="Q70" s="38"/>
      <c r="R70" s="28">
        <f>P70</f>
        <v>-1035</v>
      </c>
      <c r="S70" s="8"/>
    </row>
    <row r="71" spans="1:20" ht="27.95" customHeight="1" x14ac:dyDescent="0.25">
      <c r="A71" s="19">
        <v>3</v>
      </c>
      <c r="B71" s="139" t="s">
        <v>27</v>
      </c>
      <c r="C71" s="140"/>
      <c r="D71" s="140"/>
      <c r="E71" s="140"/>
      <c r="F71" s="140"/>
      <c r="G71" s="20" t="s">
        <v>16</v>
      </c>
      <c r="H71" s="117"/>
      <c r="I71" s="19">
        <v>572</v>
      </c>
      <c r="J71" s="19"/>
      <c r="K71" s="19"/>
      <c r="L71" s="19">
        <f>I71</f>
        <v>572</v>
      </c>
      <c r="M71" s="92">
        <f>166+157+92+34</f>
        <v>449</v>
      </c>
      <c r="N71" s="19"/>
      <c r="O71" s="19">
        <f>M71</f>
        <v>449</v>
      </c>
      <c r="P71" s="28">
        <f>M71-I71</f>
        <v>-123</v>
      </c>
      <c r="Q71" s="28"/>
      <c r="R71" s="28">
        <f>P71</f>
        <v>-123</v>
      </c>
      <c r="S71" s="8"/>
    </row>
    <row r="72" spans="1:20" ht="27.95" customHeight="1" x14ac:dyDescent="0.25">
      <c r="A72" s="19">
        <v>4</v>
      </c>
      <c r="B72" s="102" t="s">
        <v>97</v>
      </c>
      <c r="C72" s="103"/>
      <c r="D72" s="103"/>
      <c r="E72" s="103"/>
      <c r="F72" s="104"/>
      <c r="G72" s="20" t="s">
        <v>16</v>
      </c>
      <c r="H72" s="134" t="s">
        <v>98</v>
      </c>
      <c r="I72" s="19"/>
      <c r="J72" s="19"/>
      <c r="K72" s="19">
        <v>1</v>
      </c>
      <c r="L72" s="19">
        <f>K72</f>
        <v>1</v>
      </c>
      <c r="M72" s="19"/>
      <c r="N72" s="19">
        <v>0</v>
      </c>
      <c r="O72" s="19">
        <f>N72</f>
        <v>0</v>
      </c>
      <c r="P72" s="28"/>
      <c r="Q72" s="28">
        <f>N72-K72</f>
        <v>-1</v>
      </c>
      <c r="R72" s="28">
        <f>Q72</f>
        <v>-1</v>
      </c>
      <c r="S72" s="8"/>
    </row>
    <row r="73" spans="1:20" ht="32.25" customHeight="1" x14ac:dyDescent="0.25">
      <c r="A73" s="19">
        <v>5</v>
      </c>
      <c r="B73" s="102" t="s">
        <v>75</v>
      </c>
      <c r="C73" s="103"/>
      <c r="D73" s="103"/>
      <c r="E73" s="103"/>
      <c r="F73" s="104"/>
      <c r="G73" s="20" t="s">
        <v>16</v>
      </c>
      <c r="H73" s="135"/>
      <c r="I73" s="28"/>
      <c r="J73" s="28"/>
      <c r="K73" s="19">
        <v>4</v>
      </c>
      <c r="L73" s="28">
        <f>K73</f>
        <v>4</v>
      </c>
      <c r="M73" s="28"/>
      <c r="N73" s="19">
        <v>4</v>
      </c>
      <c r="O73" s="28">
        <f>N73</f>
        <v>4</v>
      </c>
      <c r="P73" s="28"/>
      <c r="Q73" s="28">
        <f>N73-K73</f>
        <v>0</v>
      </c>
      <c r="R73" s="28">
        <f>Q73</f>
        <v>0</v>
      </c>
      <c r="S73" s="8"/>
    </row>
    <row r="74" spans="1:20" ht="20.25" customHeight="1" x14ac:dyDescent="0.25">
      <c r="A74" s="19">
        <v>6</v>
      </c>
      <c r="B74" s="102" t="s">
        <v>99</v>
      </c>
      <c r="C74" s="103"/>
      <c r="D74" s="103"/>
      <c r="E74" s="103"/>
      <c r="F74" s="104"/>
      <c r="G74" s="20" t="s">
        <v>16</v>
      </c>
      <c r="H74" s="136"/>
      <c r="I74" s="28"/>
      <c r="J74" s="28"/>
      <c r="K74" s="19">
        <v>1</v>
      </c>
      <c r="L74" s="28">
        <f>K74</f>
        <v>1</v>
      </c>
      <c r="M74" s="28"/>
      <c r="N74" s="19">
        <v>1</v>
      </c>
      <c r="O74" s="28">
        <f>N74</f>
        <v>1</v>
      </c>
      <c r="P74" s="28"/>
      <c r="Q74" s="28">
        <f>N74-K74</f>
        <v>0</v>
      </c>
      <c r="R74" s="28">
        <f>Q74</f>
        <v>0</v>
      </c>
      <c r="S74" s="8"/>
    </row>
    <row r="75" spans="1:20" ht="20.100000000000001" customHeight="1" x14ac:dyDescent="0.25">
      <c r="A75" s="19"/>
      <c r="B75" s="107" t="s">
        <v>20</v>
      </c>
      <c r="C75" s="107"/>
      <c r="D75" s="107"/>
      <c r="E75" s="107"/>
      <c r="F75" s="107"/>
      <c r="G75" s="20"/>
      <c r="H75" s="37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8"/>
    </row>
    <row r="76" spans="1:20" ht="33.75" customHeight="1" x14ac:dyDescent="0.25">
      <c r="A76" s="19">
        <v>1</v>
      </c>
      <c r="B76" s="108" t="s">
        <v>28</v>
      </c>
      <c r="C76" s="109"/>
      <c r="D76" s="109"/>
      <c r="E76" s="109"/>
      <c r="F76" s="109"/>
      <c r="G76" s="20" t="s">
        <v>16</v>
      </c>
      <c r="H76" s="20" t="s">
        <v>18</v>
      </c>
      <c r="I76" s="28">
        <f>I70/22</f>
        <v>199.04545454545453</v>
      </c>
      <c r="J76" s="28"/>
      <c r="K76" s="24"/>
      <c r="L76" s="28">
        <f>I76</f>
        <v>199.04545454545453</v>
      </c>
      <c r="M76" s="28">
        <f>M70/22</f>
        <v>152</v>
      </c>
      <c r="N76" s="28"/>
      <c r="O76" s="28">
        <f>M76</f>
        <v>152</v>
      </c>
      <c r="P76" s="28">
        <f>M76-I76</f>
        <v>-47.045454545454533</v>
      </c>
      <c r="Q76" s="28"/>
      <c r="R76" s="28">
        <f>P76</f>
        <v>-47.045454545454533</v>
      </c>
      <c r="S76" s="8"/>
      <c r="T76" s="68"/>
    </row>
    <row r="77" spans="1:20" ht="37.5" customHeight="1" x14ac:dyDescent="0.25">
      <c r="A77" s="19">
        <v>2</v>
      </c>
      <c r="B77" s="108" t="s">
        <v>29</v>
      </c>
      <c r="C77" s="109"/>
      <c r="D77" s="109"/>
      <c r="E77" s="109"/>
      <c r="F77" s="109"/>
      <c r="G77" s="20" t="s">
        <v>16</v>
      </c>
      <c r="H77" s="20" t="s">
        <v>18</v>
      </c>
      <c r="I77" s="28">
        <f>I71/22</f>
        <v>26</v>
      </c>
      <c r="J77" s="28"/>
      <c r="K77" s="28"/>
      <c r="L77" s="28">
        <f>I77</f>
        <v>26</v>
      </c>
      <c r="M77" s="28">
        <f>M71/22</f>
        <v>20.40909090909091</v>
      </c>
      <c r="N77" s="19"/>
      <c r="O77" s="28">
        <f>M77</f>
        <v>20.40909090909091</v>
      </c>
      <c r="P77" s="28">
        <f>M77-I77</f>
        <v>-5.5909090909090899</v>
      </c>
      <c r="Q77" s="28"/>
      <c r="R77" s="28">
        <f>P77</f>
        <v>-5.5909090909090899</v>
      </c>
      <c r="S77" s="8"/>
      <c r="T77" s="68"/>
    </row>
    <row r="78" spans="1:20" ht="20.100000000000001" customHeight="1" x14ac:dyDescent="0.25">
      <c r="A78" s="19">
        <v>3</v>
      </c>
      <c r="B78" s="102" t="s">
        <v>100</v>
      </c>
      <c r="C78" s="103"/>
      <c r="D78" s="103"/>
      <c r="E78" s="103"/>
      <c r="F78" s="104"/>
      <c r="G78" s="20" t="s">
        <v>49</v>
      </c>
      <c r="H78" s="20" t="s">
        <v>18</v>
      </c>
      <c r="I78" s="28"/>
      <c r="J78" s="28"/>
      <c r="K78" s="18">
        <f>K65/K72</f>
        <v>22000</v>
      </c>
      <c r="L78" s="18">
        <f>K78</f>
        <v>22000</v>
      </c>
      <c r="M78" s="18"/>
      <c r="N78" s="18">
        <v>0</v>
      </c>
      <c r="O78" s="18">
        <f>N78</f>
        <v>0</v>
      </c>
      <c r="P78" s="18"/>
      <c r="Q78" s="18">
        <f>N78-K78</f>
        <v>-22000</v>
      </c>
      <c r="R78" s="18">
        <f>Q78</f>
        <v>-22000</v>
      </c>
      <c r="S78" s="8"/>
      <c r="T78" s="68"/>
    </row>
    <row r="79" spans="1:20" ht="20.100000000000001" customHeight="1" x14ac:dyDescent="0.25">
      <c r="A79" s="19">
        <v>4</v>
      </c>
      <c r="B79" s="114" t="s">
        <v>79</v>
      </c>
      <c r="C79" s="115"/>
      <c r="D79" s="115"/>
      <c r="E79" s="115"/>
      <c r="F79" s="116"/>
      <c r="G79" s="20" t="s">
        <v>49</v>
      </c>
      <c r="H79" s="20" t="s">
        <v>18</v>
      </c>
      <c r="I79" s="24"/>
      <c r="J79" s="24"/>
      <c r="K79" s="18">
        <f>K66/K73</f>
        <v>18000</v>
      </c>
      <c r="L79" s="18">
        <f>K79</f>
        <v>18000</v>
      </c>
      <c r="M79" s="18"/>
      <c r="N79" s="18">
        <f>N66/N73</f>
        <v>17970</v>
      </c>
      <c r="O79" s="18">
        <f>N79</f>
        <v>17970</v>
      </c>
      <c r="P79" s="18"/>
      <c r="Q79" s="18">
        <f>N79-K79</f>
        <v>-30</v>
      </c>
      <c r="R79" s="18">
        <f>Q79</f>
        <v>-30</v>
      </c>
      <c r="S79" s="8"/>
      <c r="T79" s="68"/>
    </row>
    <row r="80" spans="1:20" ht="20.100000000000001" customHeight="1" x14ac:dyDescent="0.25">
      <c r="A80" s="19">
        <v>5</v>
      </c>
      <c r="B80" s="102" t="s">
        <v>101</v>
      </c>
      <c r="C80" s="103"/>
      <c r="D80" s="103"/>
      <c r="E80" s="103"/>
      <c r="F80" s="104"/>
      <c r="G80" s="20" t="s">
        <v>49</v>
      </c>
      <c r="H80" s="20" t="s">
        <v>18</v>
      </c>
      <c r="I80" s="28"/>
      <c r="J80" s="28"/>
      <c r="K80" s="18">
        <f>K67/K74</f>
        <v>70000</v>
      </c>
      <c r="L80" s="18">
        <f>K80</f>
        <v>70000</v>
      </c>
      <c r="M80" s="18"/>
      <c r="N80" s="18">
        <f>N67/N74</f>
        <v>70000</v>
      </c>
      <c r="O80" s="18">
        <f>N80</f>
        <v>70000</v>
      </c>
      <c r="P80" s="18"/>
      <c r="Q80" s="18">
        <f>N80-K80</f>
        <v>0</v>
      </c>
      <c r="R80" s="18">
        <f>Q80</f>
        <v>0</v>
      </c>
      <c r="S80" s="8"/>
      <c r="T80" s="68"/>
    </row>
    <row r="81" spans="1:20" ht="17.25" customHeight="1" x14ac:dyDescent="0.25">
      <c r="A81" s="19"/>
      <c r="B81" s="107" t="s">
        <v>21</v>
      </c>
      <c r="C81" s="107"/>
      <c r="D81" s="107"/>
      <c r="E81" s="107"/>
      <c r="F81" s="107"/>
      <c r="G81" s="29"/>
      <c r="H81" s="29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8"/>
      <c r="T81" s="68"/>
    </row>
    <row r="82" spans="1:20" ht="36" customHeight="1" x14ac:dyDescent="0.25">
      <c r="A82" s="19">
        <v>1</v>
      </c>
      <c r="B82" s="145" t="s">
        <v>30</v>
      </c>
      <c r="C82" s="151"/>
      <c r="D82" s="151"/>
      <c r="E82" s="151"/>
      <c r="F82" s="151"/>
      <c r="G82" s="20" t="s">
        <v>17</v>
      </c>
      <c r="H82" s="20" t="s">
        <v>18</v>
      </c>
      <c r="I82" s="81">
        <f>I70/3161*100</f>
        <v>138.53211009174311</v>
      </c>
      <c r="J82" s="81"/>
      <c r="K82" s="28"/>
      <c r="L82" s="28">
        <f>I82</f>
        <v>138.53211009174311</v>
      </c>
      <c r="M82" s="93">
        <f>M70/3161*100</f>
        <v>105.78930718127175</v>
      </c>
      <c r="N82" s="28"/>
      <c r="O82" s="28">
        <f>M82</f>
        <v>105.78930718127175</v>
      </c>
      <c r="P82" s="28">
        <f>M82-I82</f>
        <v>-32.742802910471354</v>
      </c>
      <c r="Q82" s="28"/>
      <c r="R82" s="28">
        <f>P82</f>
        <v>-32.742802910471354</v>
      </c>
      <c r="S82" s="8"/>
      <c r="T82" s="68"/>
    </row>
    <row r="83" spans="1:20" ht="20.25" customHeight="1" x14ac:dyDescent="0.25">
      <c r="A83" s="15"/>
      <c r="B83" s="106" t="s">
        <v>76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</row>
    <row r="84" spans="1:20" ht="14.25" customHeight="1" x14ac:dyDescent="0.25"/>
    <row r="85" spans="1:20" ht="20.100000000000001" customHeight="1" x14ac:dyDescent="0.25">
      <c r="A85" s="101" t="s">
        <v>90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1:20" ht="20.100000000000001" customHeight="1" x14ac:dyDescent="0.25">
      <c r="A86" s="85"/>
      <c r="B86"/>
      <c r="C86"/>
      <c r="D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1:20" ht="36.75" customHeight="1" x14ac:dyDescent="0.25">
      <c r="A87" s="84" t="s">
        <v>10</v>
      </c>
      <c r="B87" s="84" t="s">
        <v>14</v>
      </c>
      <c r="C87" s="84" t="s">
        <v>12</v>
      </c>
      <c r="D87" s="113" t="s">
        <v>91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1:20" ht="20.100000000000001" customHeight="1" x14ac:dyDescent="0.25">
      <c r="A88" s="84">
        <v>1</v>
      </c>
      <c r="B88" s="84">
        <v>2</v>
      </c>
      <c r="C88" s="84">
        <v>3</v>
      </c>
      <c r="D88" s="113">
        <v>4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20" ht="20.100000000000001" customHeight="1" x14ac:dyDescent="0.25">
      <c r="A89" s="94">
        <v>1</v>
      </c>
      <c r="B89" s="94" t="s">
        <v>34</v>
      </c>
      <c r="C89" s="89" t="s">
        <v>103</v>
      </c>
      <c r="D89" s="128" t="s">
        <v>104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30"/>
    </row>
    <row r="90" spans="1:20" ht="33" customHeight="1" x14ac:dyDescent="0.25">
      <c r="A90" s="174"/>
      <c r="B90" s="174"/>
      <c r="C90" s="89" t="s">
        <v>103</v>
      </c>
      <c r="D90" s="128" t="s">
        <v>107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30"/>
    </row>
    <row r="91" spans="1:20" ht="20.100000000000001" customHeight="1" x14ac:dyDescent="0.25">
      <c r="A91" s="95"/>
      <c r="B91" s="95"/>
      <c r="C91" s="89" t="s">
        <v>103</v>
      </c>
      <c r="D91" s="128" t="s">
        <v>108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30"/>
    </row>
    <row r="92" spans="1:20" ht="20.100000000000001" customHeight="1" x14ac:dyDescent="0.25">
      <c r="A92" s="94">
        <v>2</v>
      </c>
      <c r="B92" s="94" t="s">
        <v>19</v>
      </c>
      <c r="C92" s="89" t="s">
        <v>16</v>
      </c>
      <c r="D92" s="100" t="s">
        <v>109</v>
      </c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1:20" ht="20.100000000000001" customHeight="1" x14ac:dyDescent="0.25">
      <c r="A93" s="95"/>
      <c r="B93" s="95"/>
      <c r="C93" s="89" t="s">
        <v>16</v>
      </c>
      <c r="D93" s="96" t="s">
        <v>110</v>
      </c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8"/>
    </row>
    <row r="94" spans="1:20" ht="20.100000000000001" customHeight="1" x14ac:dyDescent="0.25">
      <c r="A94" s="94">
        <v>3</v>
      </c>
      <c r="B94" s="94" t="s">
        <v>20</v>
      </c>
      <c r="C94" s="89" t="s">
        <v>103</v>
      </c>
      <c r="D94" s="100" t="s">
        <v>112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1:20" ht="20.100000000000001" customHeight="1" x14ac:dyDescent="0.25">
      <c r="A95" s="95"/>
      <c r="B95" s="95"/>
      <c r="C95" s="89" t="s">
        <v>103</v>
      </c>
      <c r="D95" s="96" t="s">
        <v>114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8"/>
    </row>
    <row r="96" spans="1:20" ht="23.25" customHeight="1" x14ac:dyDescent="0.25">
      <c r="A96" s="89">
        <v>4</v>
      </c>
      <c r="B96" s="89" t="s">
        <v>21</v>
      </c>
      <c r="C96" s="89" t="s">
        <v>105</v>
      </c>
      <c r="D96" s="100" t="s">
        <v>76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52"/>
    </row>
    <row r="97" spans="1:23" ht="20.100000000000001" customHeight="1" x14ac:dyDescent="0.25">
      <c r="A97" s="87"/>
      <c r="B97" s="87"/>
      <c r="C97" s="87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36"/>
    </row>
    <row r="98" spans="1:23" ht="20.100000000000001" customHeight="1" x14ac:dyDescent="0.25">
      <c r="A98" s="105" t="s">
        <v>92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36"/>
    </row>
    <row r="99" spans="1:23" ht="81.75" customHeight="1" x14ac:dyDescent="0.25">
      <c r="A99" s="99" t="s">
        <v>113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spans="1:23" ht="17.25" customHeight="1" x14ac:dyDescent="0.25">
      <c r="A100" s="8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36"/>
    </row>
    <row r="101" spans="1:23" ht="19.5" customHeight="1" x14ac:dyDescent="0.25">
      <c r="A101" s="35" t="s">
        <v>59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36"/>
    </row>
    <row r="102" spans="1:23" ht="15.75" x14ac:dyDescent="0.25">
      <c r="B102" s="25"/>
      <c r="C102" s="31"/>
      <c r="D102" s="31"/>
      <c r="E102" s="31"/>
      <c r="F102" s="26"/>
      <c r="G102" s="30"/>
      <c r="H102" s="30"/>
      <c r="I102" s="32"/>
      <c r="J102" s="32"/>
      <c r="K102" s="30"/>
      <c r="L102" s="30"/>
      <c r="M102" s="32"/>
      <c r="N102" s="30"/>
      <c r="O102" s="30"/>
      <c r="P102" s="32"/>
      <c r="Q102" s="30"/>
      <c r="R102" s="30"/>
      <c r="S102" s="8"/>
    </row>
    <row r="103" spans="1:23" ht="18" customHeight="1" x14ac:dyDescent="0.25">
      <c r="A103" s="31"/>
      <c r="B103" s="75" t="s">
        <v>106</v>
      </c>
      <c r="C103" s="26"/>
      <c r="D103" s="26"/>
      <c r="E103" s="26"/>
      <c r="F103" s="26"/>
    </row>
    <row r="104" spans="1:23" ht="18" customHeight="1" x14ac:dyDescent="0.25">
      <c r="A104" s="31"/>
      <c r="B104" s="75"/>
      <c r="C104" s="26"/>
      <c r="D104" s="26"/>
      <c r="E104" s="26"/>
      <c r="F104" s="26"/>
    </row>
    <row r="105" spans="1:23" ht="32.25" customHeight="1" x14ac:dyDescent="0.25">
      <c r="B105" s="111" t="s">
        <v>82</v>
      </c>
      <c r="C105" s="111"/>
      <c r="D105" s="111"/>
      <c r="E105" s="111"/>
      <c r="F105" s="111"/>
      <c r="G105" s="111"/>
      <c r="L105" s="152"/>
      <c r="M105" s="152"/>
      <c r="O105" s="153" t="s">
        <v>94</v>
      </c>
      <c r="P105" s="153"/>
      <c r="Q105" s="153"/>
    </row>
    <row r="106" spans="1:23" ht="18" customHeight="1" x14ac:dyDescent="0.25">
      <c r="B106" s="10"/>
      <c r="L106" s="150" t="s">
        <v>15</v>
      </c>
      <c r="M106" s="150"/>
      <c r="N106" s="74"/>
      <c r="O106" s="127" t="s">
        <v>93</v>
      </c>
      <c r="P106" s="127"/>
      <c r="Q106" s="127"/>
      <c r="T106" s="73"/>
      <c r="U106" s="73"/>
      <c r="V106" s="73"/>
      <c r="W106" s="73"/>
    </row>
    <row r="107" spans="1:23" ht="18" customHeight="1" x14ac:dyDescent="0.25">
      <c r="L107" s="33"/>
      <c r="M107" s="33"/>
      <c r="O107" s="11"/>
    </row>
    <row r="108" spans="1:23" ht="18" customHeight="1" x14ac:dyDescent="0.25">
      <c r="B108" s="21"/>
    </row>
    <row r="109" spans="1:23" ht="33" customHeight="1" x14ac:dyDescent="0.25">
      <c r="B109" s="110" t="s">
        <v>83</v>
      </c>
      <c r="C109" s="110"/>
      <c r="D109" s="110"/>
      <c r="E109" s="110"/>
      <c r="F109" s="110"/>
      <c r="G109" s="110"/>
      <c r="L109" s="152"/>
      <c r="M109" s="152"/>
      <c r="O109" s="153" t="s">
        <v>115</v>
      </c>
      <c r="P109" s="153"/>
      <c r="Q109" s="153"/>
    </row>
    <row r="110" spans="1:23" x14ac:dyDescent="0.25">
      <c r="L110" s="150" t="s">
        <v>15</v>
      </c>
      <c r="M110" s="150"/>
      <c r="N110" s="74"/>
      <c r="O110" s="127" t="s">
        <v>93</v>
      </c>
      <c r="P110" s="127"/>
      <c r="Q110" s="127"/>
    </row>
  </sheetData>
  <mergeCells count="108">
    <mergeCell ref="B66:F66"/>
    <mergeCell ref="B89:B91"/>
    <mergeCell ref="A89:A91"/>
    <mergeCell ref="D91:R91"/>
    <mergeCell ref="B52:E52"/>
    <mergeCell ref="I39:J39"/>
    <mergeCell ref="B73:F73"/>
    <mergeCell ref="A59:A60"/>
    <mergeCell ref="B59:F60"/>
    <mergeCell ref="H59:H60"/>
    <mergeCell ref="S36:S37"/>
    <mergeCell ref="S38:S40"/>
    <mergeCell ref="M50:O50"/>
    <mergeCell ref="B53:E53"/>
    <mergeCell ref="B36:B37"/>
    <mergeCell ref="B64:F64"/>
    <mergeCell ref="B61:F61"/>
    <mergeCell ref="I59:L59"/>
    <mergeCell ref="B54:E54"/>
    <mergeCell ref="G59:G60"/>
    <mergeCell ref="L110:M110"/>
    <mergeCell ref="B77:F77"/>
    <mergeCell ref="B82:F82"/>
    <mergeCell ref="L105:M105"/>
    <mergeCell ref="L106:M106"/>
    <mergeCell ref="B79:F79"/>
    <mergeCell ref="O109:Q109"/>
    <mergeCell ref="O110:Q110"/>
    <mergeCell ref="O105:Q105"/>
    <mergeCell ref="L109:M109"/>
    <mergeCell ref="C46:R46"/>
    <mergeCell ref="A57:R57"/>
    <mergeCell ref="B13:C13"/>
    <mergeCell ref="B16:C16"/>
    <mergeCell ref="F12:M12"/>
    <mergeCell ref="F15:M15"/>
    <mergeCell ref="F16:M16"/>
    <mergeCell ref="F13:M13"/>
    <mergeCell ref="B71:F71"/>
    <mergeCell ref="K19:Q19"/>
    <mergeCell ref="K18:Q18"/>
    <mergeCell ref="I50:L50"/>
    <mergeCell ref="P36:R36"/>
    <mergeCell ref="I36:L36"/>
    <mergeCell ref="C24:O24"/>
    <mergeCell ref="C23:O23"/>
    <mergeCell ref="G18:H18"/>
    <mergeCell ref="C36:H37"/>
    <mergeCell ref="A50:A51"/>
    <mergeCell ref="F50:H50"/>
    <mergeCell ref="B50:E51"/>
    <mergeCell ref="C39:H39"/>
    <mergeCell ref="G19:H19"/>
    <mergeCell ref="C38:H38"/>
    <mergeCell ref="E19:F19"/>
    <mergeCell ref="I8:N8"/>
    <mergeCell ref="B19:C19"/>
    <mergeCell ref="C31:O31"/>
    <mergeCell ref="C44:R44"/>
    <mergeCell ref="C45:R45"/>
    <mergeCell ref="B12:C12"/>
    <mergeCell ref="B15:C15"/>
    <mergeCell ref="B18:C18"/>
    <mergeCell ref="E18:F18"/>
    <mergeCell ref="M36:O36"/>
    <mergeCell ref="B21:K21"/>
    <mergeCell ref="C30:O30"/>
    <mergeCell ref="C40:H40"/>
    <mergeCell ref="I9:N9"/>
    <mergeCell ref="B109:G109"/>
    <mergeCell ref="B105:G105"/>
    <mergeCell ref="B63:F63"/>
    <mergeCell ref="M59:O59"/>
    <mergeCell ref="D87:R87"/>
    <mergeCell ref="D88:R88"/>
    <mergeCell ref="B65:F65"/>
    <mergeCell ref="B67:F67"/>
    <mergeCell ref="H70:H71"/>
    <mergeCell ref="B75:F75"/>
    <mergeCell ref="O106:Q106"/>
    <mergeCell ref="B68:F68"/>
    <mergeCell ref="P59:R59"/>
    <mergeCell ref="D89:R89"/>
    <mergeCell ref="D90:R90"/>
    <mergeCell ref="D93:R93"/>
    <mergeCell ref="D94:R94"/>
    <mergeCell ref="H64:H67"/>
    <mergeCell ref="H72:H74"/>
    <mergeCell ref="B70:F70"/>
    <mergeCell ref="B62:L62"/>
    <mergeCell ref="B69:F69"/>
    <mergeCell ref="B74:F74"/>
    <mergeCell ref="B78:F78"/>
    <mergeCell ref="B94:B95"/>
    <mergeCell ref="D95:R95"/>
    <mergeCell ref="A99:S99"/>
    <mergeCell ref="D96:R96"/>
    <mergeCell ref="A85:R85"/>
    <mergeCell ref="B72:F72"/>
    <mergeCell ref="A98:R98"/>
    <mergeCell ref="A94:A95"/>
    <mergeCell ref="A92:A93"/>
    <mergeCell ref="B92:B93"/>
    <mergeCell ref="D92:R92"/>
    <mergeCell ref="B83:R83"/>
    <mergeCell ref="B81:F81"/>
    <mergeCell ref="B76:F76"/>
    <mergeCell ref="B80:F80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6" max="18" man="1"/>
    <brk id="79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2023-02-22T08:01:06Z</cp:lastPrinted>
  <dcterms:created xsi:type="dcterms:W3CDTF">2019-01-14T08:15:45Z</dcterms:created>
  <dcterms:modified xsi:type="dcterms:W3CDTF">2023-03-24T08:56:21Z</dcterms:modified>
</cp:coreProperties>
</file>