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6013" sheetId="1" r:id="rId1"/>
  </sheets>
  <definedNames>
    <definedName name="_xlnm.Print_Area" localSheetId="0">'1416013'!$A$1:$T$123</definedName>
  </definedNames>
  <calcPr calcId="152511"/>
</workbook>
</file>

<file path=xl/calcChain.xml><?xml version="1.0" encoding="utf-8"?>
<calcChain xmlns="http://schemas.openxmlformats.org/spreadsheetml/2006/main">
  <c r="F41" i="1" l="1"/>
  <c r="H41" i="1" s="1"/>
  <c r="I41" i="1"/>
  <c r="O41" i="1" s="1"/>
  <c r="Q41" i="1" s="1"/>
  <c r="G42" i="1"/>
  <c r="P42" i="1" s="1"/>
  <c r="H42" i="1"/>
  <c r="K42" i="1"/>
  <c r="F43" i="1"/>
  <c r="F44" i="1"/>
  <c r="I43" i="1"/>
  <c r="G44" i="1"/>
  <c r="G57" i="1"/>
  <c r="G58" i="1" s="1"/>
  <c r="K44" i="1"/>
  <c r="K57" i="1" s="1"/>
  <c r="K58" i="1" s="1"/>
  <c r="M68" i="1"/>
  <c r="Q68" i="1"/>
  <c r="R68" i="1"/>
  <c r="T68" i="1"/>
  <c r="M72" i="1"/>
  <c r="Q72" i="1"/>
  <c r="R72" i="1"/>
  <c r="T72" i="1"/>
  <c r="I73" i="1"/>
  <c r="I70" i="1"/>
  <c r="M70" i="1"/>
  <c r="O73" i="1"/>
  <c r="R73" i="1" s="1"/>
  <c r="T73" i="1" s="1"/>
  <c r="M75" i="1"/>
  <c r="Q75" i="1"/>
  <c r="R75" i="1"/>
  <c r="T75" i="1" s="1"/>
  <c r="M78" i="1"/>
  <c r="Q78" i="1"/>
  <c r="S78" i="1"/>
  <c r="T78" i="1"/>
  <c r="M80" i="1"/>
  <c r="Q80" i="1"/>
  <c r="S80" i="1"/>
  <c r="T80" i="1" s="1"/>
  <c r="M81" i="1"/>
  <c r="Q81" i="1"/>
  <c r="S81" i="1"/>
  <c r="T81" i="1"/>
  <c r="K83" i="1"/>
  <c r="S83" i="1"/>
  <c r="T83" i="1" s="1"/>
  <c r="Q83" i="1"/>
  <c r="K84" i="1"/>
  <c r="M84" i="1"/>
  <c r="Q84" i="1"/>
  <c r="K86" i="1"/>
  <c r="M86" i="1" s="1"/>
  <c r="Q86" i="1"/>
  <c r="K87" i="1"/>
  <c r="M87" i="1" s="1"/>
  <c r="Q87" i="1"/>
  <c r="S87" i="1"/>
  <c r="T87" i="1"/>
  <c r="M90" i="1"/>
  <c r="Q90" i="1"/>
  <c r="R90" i="1"/>
  <c r="T90" i="1" s="1"/>
  <c r="M91" i="1"/>
  <c r="Q91" i="1"/>
  <c r="R91" i="1"/>
  <c r="T91" i="1"/>
  <c r="M93" i="1"/>
  <c r="Q93" i="1"/>
  <c r="R93" i="1"/>
  <c r="T93" i="1" s="1"/>
  <c r="I95" i="1"/>
  <c r="M95" i="1" s="1"/>
  <c r="O95" i="1"/>
  <c r="Q95" i="1"/>
  <c r="I97" i="1"/>
  <c r="M97" i="1" s="1"/>
  <c r="O97" i="1"/>
  <c r="R97" i="1" s="1"/>
  <c r="T97" i="1" s="1"/>
  <c r="M41" i="1"/>
  <c r="S84" i="1"/>
  <c r="T84" i="1"/>
  <c r="O70" i="1"/>
  <c r="R70" i="1" s="1"/>
  <c r="T70" i="1" s="1"/>
  <c r="M42" i="1"/>
  <c r="O43" i="1"/>
  <c r="Q43" i="1"/>
  <c r="R95" i="1"/>
  <c r="T95" i="1" s="1"/>
  <c r="H43" i="1"/>
  <c r="M73" i="1"/>
  <c r="M83" i="1"/>
  <c r="M43" i="1"/>
  <c r="F57" i="1"/>
  <c r="H57" i="1" s="1"/>
  <c r="H44" i="1"/>
  <c r="P44" i="1" l="1"/>
  <c r="P57" i="1" s="1"/>
  <c r="P58" i="1" s="1"/>
  <c r="Q42" i="1"/>
  <c r="S86" i="1"/>
  <c r="T86" i="1" s="1"/>
  <c r="F58" i="1"/>
  <c r="H58" i="1" s="1"/>
  <c r="Q70" i="1"/>
  <c r="I44" i="1"/>
  <c r="Q73" i="1"/>
  <c r="Q97" i="1"/>
  <c r="I57" i="1" l="1"/>
  <c r="M44" i="1"/>
  <c r="W44" i="1" s="1"/>
  <c r="O44" i="1"/>
  <c r="Q44" i="1" s="1"/>
  <c r="M57" i="1" l="1"/>
  <c r="O57" i="1"/>
  <c r="I58" i="1"/>
  <c r="M58" i="1" s="1"/>
  <c r="O58" i="1" l="1"/>
  <c r="Q58" i="1" s="1"/>
  <c r="Q57" i="1"/>
</calcChain>
</file>

<file path=xl/sharedStrings.xml><?xml version="1.0" encoding="utf-8"?>
<sst xmlns="http://schemas.openxmlformats.org/spreadsheetml/2006/main" count="200" uniqueCount="115">
  <si>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</si>
  <si>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</si>
  <si>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</si>
  <si>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</si>
  <si>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</si>
  <si>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</si>
  <si>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</si>
  <si>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</si>
  <si>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</si>
  <si>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</si>
  <si>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</si>
  <si>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</si>
  <si>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</si>
  <si>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</si>
  <si>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</si>
  <si>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</si>
  <si>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</si>
  <si>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</si>
  <si>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</si>
  <si>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</si>
  <si>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</si>
  <si>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</si>
  <si>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</si>
  <si>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</si>
  <si>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</si>
  <si>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</si>
  <si>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</si>
  <si>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</si>
  <si>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</si>
  <si>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</si>
  <si>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</si>
  <si>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</si>
  <si>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обсяг водопостачання та водовідведення населенню, яке підключено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</si>
  <si>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</si>
  <si>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</si>
  <si>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</si>
  <si>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тис. куб. м</t>
  </si>
  <si>
    <t>розрахунок</t>
  </si>
  <si>
    <t>Постанова НКРЕКП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</si>
  <si>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</si>
  <si>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</si>
  <si>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</si>
  <si>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</si>
  <si>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</si>
  <si>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</si>
  <si>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</si>
  <si>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</si>
  <si>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об'єктів комунального господарства</t>
  </si>
  <si>
    <t>гривень</t>
  </si>
  <si>
    <t>Касові видатки (надані кредити з бюджету)</t>
  </si>
  <si>
    <t>Забезпечення діяльності водопровідно-каналізаційного господарства</t>
  </si>
  <si>
    <t>0620</t>
  </si>
  <si>
    <t>8.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</si>
  <si>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</si>
  <si>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</si>
  <si>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</si>
  <si>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</si>
  <si>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</si>
  <si>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</si>
  <si>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</si>
  <si>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</si>
  <si>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</si>
  <si>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</si>
  <si>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</si>
  <si>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</si>
  <si>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</si>
  <si>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</si>
  <si>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</si>
  <si>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</si>
  <si>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</si>
  <si>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>(найменування відповідального виконавця)</t>
  </si>
  <si>
    <t>Забезпечення безперебійного водопостачання</t>
  </si>
  <si>
    <t>В. о. начальника управління комунальної інфраструктури</t>
  </si>
  <si>
    <t>22564000000</t>
  </si>
  <si>
    <t>Управління комунальної інфраструктури Хмельницької міської ради</t>
  </si>
  <si>
    <t>Підвищення рівня якості послуг водопостачання та водовідведення, що надаються населенню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</si>
  <si>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 - Хмельницький</t>
  </si>
  <si>
    <t>Начальник відділу бухгалтерського обліку та звітності - головний бухгалтер</t>
  </si>
  <si>
    <t>від 01 листопада 2022 року № 359)</t>
  </si>
  <si>
    <t>місцевого бюджету на 01.01.2023 року</t>
  </si>
  <si>
    <t>7.1. Аналіз розділу «Видатки (надані кредити з бюджету) та напрями використання бюджетних коштів за бюджетною програмою»</t>
  </si>
  <si>
    <t xml:space="preserve">Завдання 2. Капітальний ремонт мереж водопостачання та водовідведення </t>
  </si>
  <si>
    <t>Завдання 3. Забезпечення безперебійного водопостачання</t>
  </si>
  <si>
    <t>обсяг видатків на капітальний ремонт мереж водопостачання та водовідведення в селах територіальних громад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</si>
  <si>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</si>
  <si>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кількість проектно-кошторисної документації на капітальний ремонт мереж водопостачання та водовідведення, яку необхідно та планується виготовити</t>
  </si>
  <si>
    <t>титульний список</t>
  </si>
  <si>
    <t>середні витрати на виконання робіт з капітального ремонту мереж водопостачання та водовідведення на 1 об'єкті</t>
  </si>
  <si>
    <t>середні витрати на виготовлення 1 проектно-кошторисної документації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</si>
  <si>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</si>
  <si>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питома вага кількості проектно-кошторисної документації, що заплановано виготовити до кількості, що необхідно виготовити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</si>
  <si>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</si>
  <si>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</si>
  <si>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</si>
  <si>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</si>
  <si>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 xml:space="preserve">Капітальний ремонт мереж водопостачання та водовідведення 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</si>
  <si>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</si>
  <si>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</si>
  <si>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Виконання бюджетної програми становить 97,0 % до затверджених призначень в 2022 р.</t>
  </si>
  <si>
    <t>Пояснення: завдання 1 - не відшкодована частина витрат за послугу з водопостачання в зв'язку з неповною оплатою населення.</t>
  </si>
  <si>
    <t xml:space="preserve">Пояснення: в завданнях 1, 3 розбіжності відсутні. </t>
  </si>
  <si>
    <t>Василь КАБАЛЬСЬКИЙ</t>
  </si>
  <si>
    <t>Наталія ФУР'ЯНОВА</t>
  </si>
  <si>
    <t>(Власне ім'я, ПРІЗВИЩЕ)</t>
  </si>
  <si>
    <t>грн</t>
  </si>
  <si>
    <t>Напрями використання бюджетних коштів*</t>
  </si>
  <si>
    <t>фактична вартість 1 куб. м води для населення</t>
  </si>
  <si>
    <t>сума відшкодування в розрахунку на 1 куб. м</t>
  </si>
  <si>
    <t>рішення виконавчого комітету</t>
  </si>
  <si>
    <t>кількість підприємств водопровідно-каналізаційного господарства, які потребують підтримки</t>
  </si>
  <si>
    <t>видатки на оплату праці з нарахуваннями та послуги з постачання електроенергії</t>
  </si>
  <si>
    <t xml:space="preserve">Пояснення: завдання 2 - фактичне споживання води відповідно до проведених оплат споживачів.  </t>
  </si>
  <si>
    <t>завдання 2 - у зв'язку з введенням воєнного стану в Україні та відповідно по Постанови № 590 від 09.06.2021 р. фінансування видатків спеціального фонду на виконання робіт з капітального ремонту мереж водопостачання та водовідведення не здійснювалися, відповідно інші показники цього завдання не виконані.</t>
  </si>
  <si>
    <t>Аналіз стану виконання результативних показників: по завданню 1 результативні показники виконані в неповному обсязі через недоосвоєння коштів в зв'язку з неповною оплатою населення за послугу з водопостачання; по завданню 2 результативні показники не виконані у зв'язку з введенням воєнного стану в краіні; по завданню 3 результативні показники виконані в повному обсязі.</t>
  </si>
  <si>
    <t>Пояснення: 1) недоосвоєння коштів, тому що не відшкодована частина витрат за послугу з водопостачання в зв'язку з неповною оплатою населення; 2)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виконання робіт з капітального ремонту мереж водопостачання та водовідведення не здійснювалися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</si>
</sst>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7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3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/>
    <xf numFmtId="0" fontId="10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6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/>
    <xf numFmtId="4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15" fillId="0" borderId="0" xfId="0" applyFont="1"/>
    <xf numFmtId="0" fontId="10" fillId="0" borderId="2" xfId="0" applyFont="1" applyBorder="1" applyAlignment="1">
      <alignment horizontal="center" vertical="center"/>
    </xf>
    <xf numFmtId="182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4" fillId="0" borderId="6" xfId="3" applyFont="1" applyBorder="1" applyAlignment="1">
      <alignment horizontal="center" vertical="top" wrapText="1"/>
    </xf>
    <xf numFmtId="0" fontId="2" fillId="0" borderId="2" xfId="2" applyFont="1" applyFill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4" fontId="8" fillId="0" borderId="3" xfId="2" applyNumberFormat="1" applyFont="1" applyFill="1" applyBorder="1" applyAlignment="1">
      <alignment horizontal="center" vertic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wrapText="1"/>
    </xf>
    <xf numFmtId="0" fontId="13" fillId="0" borderId="3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82" fontId="8" fillId="0" borderId="3" xfId="0" applyNumberFormat="1" applyFont="1" applyBorder="1" applyAlignment="1">
      <alignment horizontal="center" vertical="center" wrapText="1"/>
    </xf>
    <xf numFmtId="182" fontId="8" fillId="0" borderId="7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tabSelected="1" view="pageBreakPreview" zoomScaleNormal="100" zoomScaleSheetLayoutView="100" workbookViewId="0">
      <selection activeCell="C26" sqref="C26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42578125" style="5" customWidth="1"/>
    <col min="4" max="4" width="9.140625" style="5"/>
    <col min="5" max="5" width="9.8554687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2" width="6.85546875" style="5" customWidth="1"/>
    <col min="13" max="13" width="9.140625" style="5"/>
    <col min="14" max="14" width="6.140625" style="5" customWidth="1"/>
    <col min="15" max="15" width="15" style="5" customWidth="1"/>
    <col min="16" max="16" width="13.5703125" style="5" customWidth="1"/>
    <col min="17" max="17" width="14.140625" style="5" customWidth="1"/>
    <col min="18" max="18" width="11.85546875" style="5" customWidth="1"/>
    <col min="19" max="19" width="12" style="5" customWidth="1"/>
    <col min="20" max="20" width="11.28515625" style="5" customWidth="1"/>
    <col min="21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78</v>
      </c>
    </row>
    <row r="7" spans="1:20" ht="7.5" customHeight="1" x14ac:dyDescent="0.25"/>
    <row r="8" spans="1:20" ht="15.75" x14ac:dyDescent="0.25">
      <c r="F8" s="127" t="s">
        <v>3</v>
      </c>
      <c r="G8" s="127"/>
      <c r="H8" s="127"/>
      <c r="I8" s="127"/>
      <c r="J8" s="127"/>
      <c r="K8" s="127"/>
    </row>
    <row r="9" spans="1:20" ht="15.75" x14ac:dyDescent="0.25">
      <c r="F9" s="127" t="s">
        <v>79</v>
      </c>
      <c r="G9" s="127"/>
      <c r="H9" s="127"/>
      <c r="I9" s="127"/>
      <c r="J9" s="127"/>
      <c r="K9" s="127"/>
    </row>
    <row r="12" spans="1:20" ht="18" customHeight="1" x14ac:dyDescent="0.25">
      <c r="A12" s="56" t="s">
        <v>0</v>
      </c>
      <c r="B12" s="134">
        <v>1400000</v>
      </c>
      <c r="C12" s="134"/>
      <c r="E12" s="6"/>
      <c r="F12" s="1" t="s">
        <v>74</v>
      </c>
      <c r="G12" s="6"/>
      <c r="H12" s="6"/>
      <c r="I12" s="6"/>
      <c r="J12" s="6"/>
      <c r="K12" s="6"/>
      <c r="L12" s="6"/>
      <c r="S12" s="168" t="s">
        <v>64</v>
      </c>
      <c r="T12" s="168"/>
    </row>
    <row r="13" spans="1:20" ht="54.75" customHeight="1" x14ac:dyDescent="0.25">
      <c r="A13" s="56"/>
      <c r="B13" s="135" t="s">
        <v>60</v>
      </c>
      <c r="C13" s="135"/>
      <c r="E13" s="50"/>
      <c r="F13" s="54" t="s">
        <v>69</v>
      </c>
      <c r="G13" s="50"/>
      <c r="H13" s="50"/>
      <c r="I13" s="50"/>
      <c r="J13" s="50"/>
      <c r="K13" s="50"/>
      <c r="S13" s="171" t="s">
        <v>65</v>
      </c>
      <c r="T13" s="171"/>
    </row>
    <row r="14" spans="1:20" ht="15.75" x14ac:dyDescent="0.25">
      <c r="A14" s="56"/>
      <c r="B14" s="7"/>
      <c r="S14" s="38"/>
      <c r="T14" s="38"/>
    </row>
    <row r="15" spans="1:20" ht="18" customHeight="1" x14ac:dyDescent="0.25">
      <c r="A15" s="56" t="s">
        <v>1</v>
      </c>
      <c r="B15" s="134">
        <v>1410000</v>
      </c>
      <c r="C15" s="134"/>
      <c r="E15" s="6"/>
      <c r="F15" s="1" t="s">
        <v>74</v>
      </c>
      <c r="G15" s="6"/>
      <c r="H15" s="6"/>
      <c r="I15" s="6"/>
      <c r="J15" s="6"/>
      <c r="K15" s="6"/>
      <c r="L15" s="6"/>
      <c r="S15" s="168" t="s">
        <v>64</v>
      </c>
      <c r="T15" s="168"/>
    </row>
    <row r="16" spans="1:20" ht="54" customHeight="1" x14ac:dyDescent="0.25">
      <c r="A16" s="56"/>
      <c r="B16" s="135" t="s">
        <v>60</v>
      </c>
      <c r="C16" s="135"/>
      <c r="E16" s="51"/>
      <c r="F16" s="166" t="s">
        <v>70</v>
      </c>
      <c r="G16" s="167"/>
      <c r="H16" s="167"/>
      <c r="I16" s="167"/>
      <c r="J16" s="167"/>
      <c r="K16" s="167"/>
      <c r="S16" s="171" t="s">
        <v>65</v>
      </c>
      <c r="T16" s="171"/>
    </row>
    <row r="17" spans="1:23" ht="15.75" x14ac:dyDescent="0.25">
      <c r="A17" s="56"/>
      <c r="B17" s="7"/>
      <c r="S17" s="38"/>
      <c r="T17" s="38"/>
    </row>
    <row r="18" spans="1:23" ht="18" customHeight="1" x14ac:dyDescent="0.25">
      <c r="A18" s="56" t="s">
        <v>2</v>
      </c>
      <c r="B18" s="134">
        <v>1416013</v>
      </c>
      <c r="C18" s="134"/>
      <c r="D18" s="51"/>
      <c r="E18" s="161">
        <v>6013</v>
      </c>
      <c r="F18" s="161"/>
      <c r="H18" s="162" t="s">
        <v>51</v>
      </c>
      <c r="I18" s="162"/>
      <c r="K18" s="161" t="s">
        <v>50</v>
      </c>
      <c r="L18" s="161"/>
      <c r="M18" s="161"/>
      <c r="N18" s="161"/>
      <c r="O18" s="161"/>
      <c r="P18" s="161"/>
      <c r="Q18" s="161"/>
      <c r="S18" s="169" t="s">
        <v>73</v>
      </c>
      <c r="T18" s="170"/>
    </row>
    <row r="19" spans="1:23" ht="55.5" customHeight="1" x14ac:dyDescent="0.25">
      <c r="A19" s="56"/>
      <c r="B19" s="135" t="s">
        <v>60</v>
      </c>
      <c r="C19" s="135"/>
      <c r="E19" s="160" t="s">
        <v>61</v>
      </c>
      <c r="F19" s="160"/>
      <c r="G19" s="52"/>
      <c r="H19" s="135" t="s">
        <v>62</v>
      </c>
      <c r="I19" s="135"/>
      <c r="J19" s="52"/>
      <c r="K19" s="160" t="s">
        <v>63</v>
      </c>
      <c r="L19" s="160"/>
      <c r="M19" s="160"/>
      <c r="N19" s="160"/>
      <c r="O19" s="160"/>
      <c r="P19" s="160"/>
      <c r="Q19" s="160"/>
      <c r="S19" s="171" t="s">
        <v>66</v>
      </c>
      <c r="T19" s="171"/>
      <c r="U19" s="9"/>
      <c r="V19" s="9"/>
      <c r="W19" s="9"/>
    </row>
    <row r="20" spans="1:23" ht="15.75" x14ac:dyDescent="0.25">
      <c r="A20" s="56"/>
      <c r="U20" s="9"/>
      <c r="V20" s="9"/>
      <c r="W20" s="9"/>
    </row>
    <row r="21" spans="1:23" ht="17.25" customHeight="1" x14ac:dyDescent="0.25">
      <c r="A21" s="56" t="s">
        <v>39</v>
      </c>
      <c r="B21" s="137" t="s">
        <v>40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32"/>
      <c r="S21" s="32"/>
      <c r="T21" s="32"/>
      <c r="U21" s="32"/>
      <c r="V21" s="36"/>
      <c r="W21" s="36"/>
    </row>
    <row r="22" spans="1:23" ht="7.5" customHeight="1" x14ac:dyDescent="0.25">
      <c r="A22" s="4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6"/>
      <c r="W22" s="36"/>
    </row>
    <row r="23" spans="1:23" ht="17.100000000000001" customHeight="1" x14ac:dyDescent="0.25">
      <c r="A23" s="41"/>
      <c r="B23" s="33" t="s">
        <v>15</v>
      </c>
      <c r="C23" s="128" t="s">
        <v>41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42"/>
      <c r="S23" s="42"/>
      <c r="T23" s="42"/>
      <c r="U23" s="42"/>
      <c r="V23" s="42"/>
      <c r="W23" s="42"/>
    </row>
    <row r="24" spans="1:23" ht="17.100000000000001" customHeight="1" x14ac:dyDescent="0.25">
      <c r="A24" s="41"/>
      <c r="B24" s="33">
        <v>1</v>
      </c>
      <c r="C24" s="138" t="s">
        <v>75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42"/>
      <c r="S24" s="42"/>
      <c r="T24" s="42"/>
      <c r="U24" s="42"/>
      <c r="V24" s="42"/>
      <c r="W24" s="42"/>
    </row>
    <row r="25" spans="1:23" ht="15.75" x14ac:dyDescent="0.25">
      <c r="A25" s="4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/>
      <c r="S25" s="36"/>
      <c r="T25" s="36"/>
      <c r="U25" s="36"/>
      <c r="V25" s="36"/>
      <c r="W25" s="36"/>
    </row>
    <row r="26" spans="1:23" ht="15.75" x14ac:dyDescent="0.25">
      <c r="A26" s="34" t="s">
        <v>42</v>
      </c>
      <c r="B26" s="35" t="s">
        <v>43</v>
      </c>
      <c r="C26" s="35"/>
      <c r="D26" s="35"/>
      <c r="E26" s="45" t="s">
        <v>47</v>
      </c>
      <c r="F26" s="45"/>
      <c r="G26" s="45"/>
      <c r="H26" s="45"/>
      <c r="I26" s="27"/>
      <c r="J26" s="27"/>
      <c r="K26" s="27"/>
      <c r="L26" s="27"/>
      <c r="M26" s="27"/>
      <c r="N26" s="27"/>
      <c r="O26" s="27"/>
      <c r="P26" s="27"/>
      <c r="Q26" s="27"/>
      <c r="R26" s="36"/>
      <c r="S26" s="36"/>
      <c r="T26" s="36"/>
      <c r="U26" s="36"/>
      <c r="V26" s="36"/>
      <c r="W26" s="36"/>
    </row>
    <row r="27" spans="1:23" ht="10.5" customHeight="1" x14ac:dyDescent="0.25">
      <c r="A27" s="34"/>
      <c r="B27" s="35"/>
      <c r="C27" s="35"/>
      <c r="D27" s="35"/>
      <c r="E27" s="14"/>
      <c r="F27" s="14"/>
      <c r="G27" s="14"/>
      <c r="H27" s="1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5.75" x14ac:dyDescent="0.25">
      <c r="A28" s="34" t="s">
        <v>13</v>
      </c>
      <c r="B28" s="4" t="s">
        <v>44</v>
      </c>
      <c r="C28" s="3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4"/>
      <c r="S28" s="43"/>
      <c r="T28" s="43"/>
      <c r="U28" s="43"/>
      <c r="V28" s="36"/>
      <c r="W28" s="36"/>
    </row>
    <row r="29" spans="1:23" ht="9" customHeight="1" x14ac:dyDescent="0.25">
      <c r="A29" s="5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43"/>
      <c r="S29" s="43"/>
      <c r="T29" s="43"/>
      <c r="U29" s="43"/>
      <c r="V29" s="36"/>
      <c r="W29" s="36"/>
    </row>
    <row r="30" spans="1:23" ht="21.75" customHeight="1" x14ac:dyDescent="0.25">
      <c r="A30" s="39"/>
      <c r="B30" s="33" t="s">
        <v>15</v>
      </c>
      <c r="C30" s="128" t="s">
        <v>45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42"/>
      <c r="S30" s="42"/>
      <c r="T30" s="42"/>
      <c r="U30" s="42"/>
      <c r="V30" s="42"/>
      <c r="W30" s="42"/>
    </row>
    <row r="31" spans="1:23" ht="33.75" customHeight="1" x14ac:dyDescent="0.25">
      <c r="A31" s="39"/>
      <c r="B31" s="33">
        <v>1</v>
      </c>
      <c r="C31" s="129" t="s">
        <v>76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42"/>
      <c r="S31" s="42"/>
      <c r="T31" s="42"/>
      <c r="U31" s="42"/>
      <c r="V31" s="42"/>
      <c r="W31" s="42"/>
    </row>
    <row r="32" spans="1:23" ht="19.5" customHeight="1" x14ac:dyDescent="0.25">
      <c r="A32" s="39"/>
      <c r="B32" s="33">
        <v>2</v>
      </c>
      <c r="C32" s="138" t="s">
        <v>81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42"/>
      <c r="S32" s="42"/>
      <c r="T32" s="42"/>
      <c r="U32" s="42"/>
      <c r="V32" s="42"/>
      <c r="W32" s="42"/>
    </row>
    <row r="33" spans="1:23" ht="19.5" customHeight="1" x14ac:dyDescent="0.25">
      <c r="A33" s="39"/>
      <c r="B33" s="33">
        <v>3</v>
      </c>
      <c r="C33" s="129" t="s">
        <v>82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42"/>
      <c r="S33" s="42"/>
      <c r="T33" s="42"/>
      <c r="U33" s="42"/>
      <c r="V33" s="42"/>
      <c r="W33" s="42"/>
    </row>
    <row r="34" spans="1:23" ht="9" customHeight="1" x14ac:dyDescent="0.25">
      <c r="A34" s="4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  <c r="S34" s="36"/>
      <c r="T34" s="36"/>
      <c r="U34" s="36"/>
      <c r="V34" s="40"/>
      <c r="W34" s="36"/>
    </row>
    <row r="35" spans="1:23" ht="15.75" x14ac:dyDescent="0.25">
      <c r="A35" s="46" t="s">
        <v>16</v>
      </c>
      <c r="B35" s="41" t="s">
        <v>46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6"/>
      <c r="V35" s="40"/>
      <c r="W35" s="36"/>
    </row>
    <row r="36" spans="1:23" ht="15.75" x14ac:dyDescent="0.25">
      <c r="A36" s="41" t="s">
        <v>80</v>
      </c>
      <c r="B36" s="4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6"/>
      <c r="V36" s="40"/>
      <c r="W36" s="36"/>
    </row>
    <row r="37" spans="1:23" ht="15.75" x14ac:dyDescent="0.25">
      <c r="B37" s="4"/>
      <c r="Q37" s="30" t="s">
        <v>48</v>
      </c>
      <c r="U37" s="9"/>
      <c r="V37" s="9"/>
      <c r="W37" s="9"/>
    </row>
    <row r="38" spans="1:23" ht="33.75" customHeight="1" x14ac:dyDescent="0.25">
      <c r="A38" s="130" t="s">
        <v>15</v>
      </c>
      <c r="B38" s="113" t="s">
        <v>105</v>
      </c>
      <c r="C38" s="114"/>
      <c r="D38" s="114"/>
      <c r="E38" s="115"/>
      <c r="F38" s="120" t="s">
        <v>11</v>
      </c>
      <c r="G38" s="120"/>
      <c r="H38" s="120"/>
      <c r="I38" s="119" t="s">
        <v>49</v>
      </c>
      <c r="J38" s="120"/>
      <c r="K38" s="120"/>
      <c r="L38" s="120"/>
      <c r="M38" s="120"/>
      <c r="N38" s="120"/>
      <c r="O38" s="119" t="s">
        <v>12</v>
      </c>
      <c r="P38" s="120"/>
      <c r="Q38" s="120"/>
      <c r="R38" s="9"/>
    </row>
    <row r="39" spans="1:23" ht="32.25" customHeight="1" x14ac:dyDescent="0.25">
      <c r="A39" s="131"/>
      <c r="B39" s="116"/>
      <c r="C39" s="117"/>
      <c r="D39" s="117"/>
      <c r="E39" s="118"/>
      <c r="F39" s="8" t="s">
        <v>8</v>
      </c>
      <c r="G39" s="8" t="s">
        <v>9</v>
      </c>
      <c r="H39" s="8" t="s">
        <v>10</v>
      </c>
      <c r="I39" s="120" t="s">
        <v>8</v>
      </c>
      <c r="J39" s="120"/>
      <c r="K39" s="121" t="s">
        <v>9</v>
      </c>
      <c r="L39" s="122"/>
      <c r="M39" s="120" t="s">
        <v>10</v>
      </c>
      <c r="N39" s="120"/>
      <c r="O39" s="10" t="s">
        <v>8</v>
      </c>
      <c r="P39" s="8" t="s">
        <v>9</v>
      </c>
      <c r="Q39" s="8" t="s">
        <v>10</v>
      </c>
      <c r="R39" s="9"/>
    </row>
    <row r="40" spans="1:23" x14ac:dyDescent="0.25">
      <c r="A40" s="15">
        <v>1</v>
      </c>
      <c r="B40" s="120">
        <v>2</v>
      </c>
      <c r="C40" s="120"/>
      <c r="D40" s="120"/>
      <c r="E40" s="120"/>
      <c r="F40" s="8">
        <v>3</v>
      </c>
      <c r="G40" s="8">
        <v>4</v>
      </c>
      <c r="H40" s="8">
        <v>5</v>
      </c>
      <c r="I40" s="120">
        <v>6</v>
      </c>
      <c r="J40" s="120"/>
      <c r="K40" s="121">
        <v>7</v>
      </c>
      <c r="L40" s="122"/>
      <c r="M40" s="121">
        <v>8</v>
      </c>
      <c r="N40" s="122"/>
      <c r="O40" s="8">
        <v>9</v>
      </c>
      <c r="P40" s="8">
        <v>10</v>
      </c>
      <c r="Q40" s="8">
        <v>11</v>
      </c>
      <c r="R40" s="12"/>
    </row>
    <row r="41" spans="1:23" ht="78.75" customHeight="1" x14ac:dyDescent="0.25">
      <c r="A41" s="19">
        <v>1</v>
      </c>
      <c r="B41" s="136" t="s">
        <v>20</v>
      </c>
      <c r="C41" s="136"/>
      <c r="D41" s="136"/>
      <c r="E41" s="136"/>
      <c r="F41" s="16">
        <f>I68</f>
        <v>650000</v>
      </c>
      <c r="G41" s="16"/>
      <c r="H41" s="16">
        <f>F41+G41</f>
        <v>650000</v>
      </c>
      <c r="I41" s="126">
        <f>O68</f>
        <v>585308.12</v>
      </c>
      <c r="J41" s="126"/>
      <c r="K41" s="126"/>
      <c r="L41" s="126"/>
      <c r="M41" s="126">
        <f>I41+K41</f>
        <v>585308.12</v>
      </c>
      <c r="N41" s="126"/>
      <c r="O41" s="16">
        <f>I41-F41</f>
        <v>-64691.880000000005</v>
      </c>
      <c r="P41" s="16"/>
      <c r="Q41" s="16">
        <f>O41+P41</f>
        <v>-64691.880000000005</v>
      </c>
      <c r="R41" s="9"/>
    </row>
    <row r="42" spans="1:23" ht="32.25" customHeight="1" x14ac:dyDescent="0.25">
      <c r="A42" s="19">
        <v>2</v>
      </c>
      <c r="B42" s="163" t="s">
        <v>95</v>
      </c>
      <c r="C42" s="164"/>
      <c r="D42" s="164"/>
      <c r="E42" s="165"/>
      <c r="F42" s="16"/>
      <c r="G42" s="16">
        <f>K78</f>
        <v>250000</v>
      </c>
      <c r="H42" s="16">
        <f>F42+G42</f>
        <v>250000</v>
      </c>
      <c r="I42" s="158"/>
      <c r="J42" s="159"/>
      <c r="K42" s="158">
        <f>P78</f>
        <v>0</v>
      </c>
      <c r="L42" s="159"/>
      <c r="M42" s="126">
        <f>I42+K42</f>
        <v>0</v>
      </c>
      <c r="N42" s="126"/>
      <c r="O42" s="16"/>
      <c r="P42" s="16">
        <f>K42-G42</f>
        <v>-250000</v>
      </c>
      <c r="Q42" s="16">
        <f>O42+P42</f>
        <v>-250000</v>
      </c>
      <c r="R42" s="9"/>
    </row>
    <row r="43" spans="1:23" ht="36.75" customHeight="1" x14ac:dyDescent="0.25">
      <c r="A43" s="19">
        <v>3</v>
      </c>
      <c r="B43" s="136" t="s">
        <v>71</v>
      </c>
      <c r="C43" s="136"/>
      <c r="D43" s="136"/>
      <c r="E43" s="136"/>
      <c r="F43" s="16">
        <f>I90</f>
        <v>9700000</v>
      </c>
      <c r="G43" s="16"/>
      <c r="H43" s="16">
        <f>F43+G43</f>
        <v>9700000</v>
      </c>
      <c r="I43" s="126">
        <f>O90</f>
        <v>9700000</v>
      </c>
      <c r="J43" s="126"/>
      <c r="K43" s="126"/>
      <c r="L43" s="126"/>
      <c r="M43" s="126">
        <f>I43+K43</f>
        <v>9700000</v>
      </c>
      <c r="N43" s="126"/>
      <c r="O43" s="16">
        <f>I43-F43</f>
        <v>0</v>
      </c>
      <c r="P43" s="16"/>
      <c r="Q43" s="16">
        <f>O43+P43</f>
        <v>0</v>
      </c>
      <c r="R43" s="9"/>
    </row>
    <row r="44" spans="1:23" ht="18.75" customHeight="1" x14ac:dyDescent="0.25">
      <c r="A44" s="11"/>
      <c r="B44" s="147" t="s">
        <v>14</v>
      </c>
      <c r="C44" s="148"/>
      <c r="D44" s="148"/>
      <c r="E44" s="149"/>
      <c r="F44" s="16">
        <f>F41+F43</f>
        <v>10350000</v>
      </c>
      <c r="G44" s="16">
        <f>G41+G42</f>
        <v>250000</v>
      </c>
      <c r="H44" s="16">
        <f>F44+G44</f>
        <v>10600000</v>
      </c>
      <c r="I44" s="126">
        <f>I41+I43</f>
        <v>10285308.119999999</v>
      </c>
      <c r="J44" s="126"/>
      <c r="K44" s="126">
        <f>K41+K43</f>
        <v>0</v>
      </c>
      <c r="L44" s="126"/>
      <c r="M44" s="126">
        <f>I44+K44</f>
        <v>10285308.119999999</v>
      </c>
      <c r="N44" s="126"/>
      <c r="O44" s="16">
        <f>I44-F44</f>
        <v>-64691.88000000082</v>
      </c>
      <c r="P44" s="16">
        <f>P42</f>
        <v>-250000</v>
      </c>
      <c r="Q44" s="16">
        <f>O44+P44</f>
        <v>-314691.88000000082</v>
      </c>
      <c r="W44" s="77">
        <f>M44/H44*100</f>
        <v>97.031208679245267</v>
      </c>
    </row>
    <row r="45" spans="1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23" ht="15.75" x14ac:dyDescent="0.25">
      <c r="A46" s="68" t="s">
        <v>96</v>
      </c>
      <c r="B46" s="36"/>
      <c r="C46" s="74"/>
      <c r="D46" s="74"/>
      <c r="E46" s="74"/>
      <c r="F46" s="74"/>
      <c r="G46" s="74"/>
      <c r="H46" s="74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23" ht="15.75" x14ac:dyDescent="0.25">
      <c r="A47" s="30"/>
      <c r="B47" s="36"/>
      <c r="C47" s="74"/>
      <c r="D47" s="74"/>
      <c r="E47" s="74"/>
      <c r="F47" s="74"/>
      <c r="G47" s="74"/>
      <c r="H47" s="74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23" ht="15.75" x14ac:dyDescent="0.25">
      <c r="A48" s="30"/>
      <c r="B48" s="71" t="s">
        <v>15</v>
      </c>
      <c r="C48" s="150" t="s">
        <v>97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2"/>
    </row>
    <row r="49" spans="1:20" ht="15.75" x14ac:dyDescent="0.25">
      <c r="A49" s="30"/>
      <c r="B49" s="71">
        <v>1</v>
      </c>
      <c r="C49" s="150">
        <v>2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2"/>
    </row>
    <row r="50" spans="1:20" ht="66.75" customHeight="1" x14ac:dyDescent="0.25">
      <c r="A50" s="30"/>
      <c r="B50" s="76"/>
      <c r="C50" s="138" t="s">
        <v>114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0"/>
    </row>
    <row r="51" spans="1:20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0" ht="15.75" x14ac:dyDescent="0.25">
      <c r="A52" s="46" t="s">
        <v>52</v>
      </c>
      <c r="B52" s="4" t="s">
        <v>68</v>
      </c>
    </row>
    <row r="53" spans="1:20" ht="15.75" x14ac:dyDescent="0.25">
      <c r="B53" s="4"/>
      <c r="Q53" s="30" t="s">
        <v>48</v>
      </c>
    </row>
    <row r="54" spans="1:20" ht="30.75" customHeight="1" x14ac:dyDescent="0.25">
      <c r="A54" s="119" t="s">
        <v>15</v>
      </c>
      <c r="B54" s="120" t="s">
        <v>17</v>
      </c>
      <c r="C54" s="120"/>
      <c r="D54" s="120"/>
      <c r="E54" s="120"/>
      <c r="F54" s="120" t="s">
        <v>11</v>
      </c>
      <c r="G54" s="120"/>
      <c r="H54" s="120"/>
      <c r="I54" s="119" t="s">
        <v>49</v>
      </c>
      <c r="J54" s="120"/>
      <c r="K54" s="120"/>
      <c r="L54" s="120"/>
      <c r="M54" s="120"/>
      <c r="N54" s="120"/>
      <c r="O54" s="120" t="s">
        <v>12</v>
      </c>
      <c r="P54" s="120"/>
      <c r="Q54" s="120"/>
    </row>
    <row r="55" spans="1:20" ht="33" customHeight="1" x14ac:dyDescent="0.25">
      <c r="A55" s="119"/>
      <c r="B55" s="120"/>
      <c r="C55" s="120"/>
      <c r="D55" s="120"/>
      <c r="E55" s="120"/>
      <c r="F55" s="8" t="s">
        <v>8</v>
      </c>
      <c r="G55" s="8" t="s">
        <v>9</v>
      </c>
      <c r="H55" s="8" t="s">
        <v>10</v>
      </c>
      <c r="I55" s="120" t="s">
        <v>8</v>
      </c>
      <c r="J55" s="120"/>
      <c r="K55" s="121" t="s">
        <v>9</v>
      </c>
      <c r="L55" s="122"/>
      <c r="M55" s="120" t="s">
        <v>10</v>
      </c>
      <c r="N55" s="120"/>
      <c r="O55" s="8" t="s">
        <v>8</v>
      </c>
      <c r="P55" s="8" t="s">
        <v>9</v>
      </c>
      <c r="Q55" s="8" t="s">
        <v>10</v>
      </c>
    </row>
    <row r="56" spans="1:20" ht="18" customHeight="1" x14ac:dyDescent="0.25">
      <c r="A56" s="15">
        <v>1</v>
      </c>
      <c r="B56" s="120">
        <v>2</v>
      </c>
      <c r="C56" s="120"/>
      <c r="D56" s="120"/>
      <c r="E56" s="120"/>
      <c r="F56" s="8">
        <v>3</v>
      </c>
      <c r="G56" s="8">
        <v>4</v>
      </c>
      <c r="H56" s="8">
        <v>5</v>
      </c>
      <c r="I56" s="120">
        <v>6</v>
      </c>
      <c r="J56" s="120"/>
      <c r="K56" s="121">
        <v>7</v>
      </c>
      <c r="L56" s="122"/>
      <c r="M56" s="121">
        <v>8</v>
      </c>
      <c r="N56" s="122"/>
      <c r="O56" s="8">
        <v>9</v>
      </c>
      <c r="P56" s="8">
        <v>10</v>
      </c>
      <c r="Q56" s="8">
        <v>11</v>
      </c>
    </row>
    <row r="57" spans="1:20" ht="45.75" customHeight="1" x14ac:dyDescent="0.25">
      <c r="A57" s="11"/>
      <c r="B57" s="123" t="s">
        <v>21</v>
      </c>
      <c r="C57" s="124"/>
      <c r="D57" s="124"/>
      <c r="E57" s="125"/>
      <c r="F57" s="18">
        <f>F44</f>
        <v>10350000</v>
      </c>
      <c r="G57" s="18">
        <f>G44</f>
        <v>250000</v>
      </c>
      <c r="H57" s="18">
        <f>F57+G57</f>
        <v>10600000</v>
      </c>
      <c r="I57" s="80">
        <f>I44</f>
        <v>10285308.119999999</v>
      </c>
      <c r="J57" s="78"/>
      <c r="K57" s="80">
        <f>K44</f>
        <v>0</v>
      </c>
      <c r="L57" s="78"/>
      <c r="M57" s="80">
        <f>I57+K57</f>
        <v>10285308.119999999</v>
      </c>
      <c r="N57" s="78"/>
      <c r="O57" s="18">
        <f>I57-F57</f>
        <v>-64691.88000000082</v>
      </c>
      <c r="P57" s="18">
        <f>P44</f>
        <v>-250000</v>
      </c>
      <c r="Q57" s="18">
        <f>O57+P57</f>
        <v>-314691.88000000082</v>
      </c>
    </row>
    <row r="58" spans="1:20" ht="17.25" customHeight="1" x14ac:dyDescent="0.25">
      <c r="A58" s="11"/>
      <c r="B58" s="146" t="s">
        <v>14</v>
      </c>
      <c r="C58" s="146"/>
      <c r="D58" s="146"/>
      <c r="E58" s="146"/>
      <c r="F58" s="65">
        <f>F57</f>
        <v>10350000</v>
      </c>
      <c r="G58" s="65">
        <f>G57</f>
        <v>250000</v>
      </c>
      <c r="H58" s="65">
        <f>F58+G58</f>
        <v>10600000</v>
      </c>
      <c r="I58" s="80">
        <f>I57</f>
        <v>10285308.119999999</v>
      </c>
      <c r="J58" s="80"/>
      <c r="K58" s="80">
        <f>K57</f>
        <v>0</v>
      </c>
      <c r="L58" s="80"/>
      <c r="M58" s="80">
        <f>I58+K58</f>
        <v>10285308.119999999</v>
      </c>
      <c r="N58" s="78"/>
      <c r="O58" s="65">
        <f>O57</f>
        <v>-64691.88000000082</v>
      </c>
      <c r="P58" s="65">
        <f>P57</f>
        <v>-250000</v>
      </c>
      <c r="Q58" s="65">
        <f>O58+P58</f>
        <v>-314691.88000000082</v>
      </c>
    </row>
    <row r="60" spans="1:20" ht="19.5" customHeight="1" x14ac:dyDescent="0.25">
      <c r="A60" s="47" t="s">
        <v>53</v>
      </c>
      <c r="B60" s="48" t="s">
        <v>54</v>
      </c>
    </row>
    <row r="61" spans="1:20" ht="19.5" customHeight="1" x14ac:dyDescent="0.25">
      <c r="A61" s="145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20" ht="19.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20" ht="50.25" customHeight="1" x14ac:dyDescent="0.25">
      <c r="A63" s="153"/>
      <c r="B63" s="119" t="s">
        <v>55</v>
      </c>
      <c r="C63" s="119"/>
      <c r="D63" s="119"/>
      <c r="E63" s="119"/>
      <c r="F63" s="119" t="s">
        <v>56</v>
      </c>
      <c r="G63" s="119" t="s">
        <v>57</v>
      </c>
      <c r="H63" s="119"/>
      <c r="I63" s="119" t="s">
        <v>11</v>
      </c>
      <c r="J63" s="119"/>
      <c r="K63" s="119"/>
      <c r="L63" s="119"/>
      <c r="M63" s="119"/>
      <c r="N63" s="119"/>
      <c r="O63" s="119" t="s">
        <v>58</v>
      </c>
      <c r="P63" s="119"/>
      <c r="Q63" s="119"/>
      <c r="R63" s="119" t="s">
        <v>12</v>
      </c>
      <c r="S63" s="119"/>
      <c r="T63" s="119"/>
    </row>
    <row r="64" spans="1:20" ht="31.5" customHeight="1" x14ac:dyDescent="0.25">
      <c r="A64" s="154"/>
      <c r="B64" s="119"/>
      <c r="C64" s="119"/>
      <c r="D64" s="119"/>
      <c r="E64" s="119"/>
      <c r="F64" s="119"/>
      <c r="G64" s="119"/>
      <c r="H64" s="119"/>
      <c r="I64" s="119" t="s">
        <v>8</v>
      </c>
      <c r="J64" s="119"/>
      <c r="K64" s="119" t="s">
        <v>9</v>
      </c>
      <c r="L64" s="119"/>
      <c r="M64" s="119" t="s">
        <v>10</v>
      </c>
      <c r="N64" s="119"/>
      <c r="O64" s="29" t="s">
        <v>8</v>
      </c>
      <c r="P64" s="29" t="s">
        <v>9</v>
      </c>
      <c r="Q64" s="29" t="s">
        <v>10</v>
      </c>
      <c r="R64" s="29" t="s">
        <v>8</v>
      </c>
      <c r="S64" s="29" t="s">
        <v>9</v>
      </c>
      <c r="T64" s="29" t="s">
        <v>10</v>
      </c>
    </row>
    <row r="65" spans="1:23" ht="19.5" customHeight="1" x14ac:dyDescent="0.25">
      <c r="A65" s="49">
        <v>1</v>
      </c>
      <c r="B65" s="143">
        <v>2</v>
      </c>
      <c r="C65" s="155"/>
      <c r="D65" s="155"/>
      <c r="E65" s="144"/>
      <c r="F65" s="49">
        <v>3</v>
      </c>
      <c r="G65" s="143">
        <v>4</v>
      </c>
      <c r="H65" s="144"/>
      <c r="I65" s="143">
        <v>5</v>
      </c>
      <c r="J65" s="144"/>
      <c r="K65" s="143">
        <v>6</v>
      </c>
      <c r="L65" s="144"/>
      <c r="M65" s="143">
        <v>7</v>
      </c>
      <c r="N65" s="144"/>
      <c r="O65" s="49">
        <v>8</v>
      </c>
      <c r="P65" s="49">
        <v>9</v>
      </c>
      <c r="Q65" s="49">
        <v>10</v>
      </c>
      <c r="R65" s="49">
        <v>11</v>
      </c>
      <c r="S65" s="49">
        <v>12</v>
      </c>
      <c r="T65" s="49">
        <v>13</v>
      </c>
    </row>
    <row r="66" spans="1:23" ht="21" customHeight="1" x14ac:dyDescent="0.25">
      <c r="A66" s="11"/>
      <c r="B66" s="88" t="s">
        <v>59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</row>
    <row r="67" spans="1:23" ht="18" customHeight="1" x14ac:dyDescent="0.25">
      <c r="A67" s="11"/>
      <c r="B67" s="156" t="s">
        <v>27</v>
      </c>
      <c r="C67" s="157"/>
      <c r="D67" s="157"/>
      <c r="E67" s="157"/>
      <c r="I67" s="107"/>
      <c r="J67" s="107"/>
      <c r="K67" s="107"/>
      <c r="L67" s="107"/>
      <c r="M67" s="107"/>
      <c r="N67" s="107"/>
    </row>
    <row r="68" spans="1:23" ht="23.25" customHeight="1" x14ac:dyDescent="0.25">
      <c r="A68" s="19">
        <v>1</v>
      </c>
      <c r="B68" s="101" t="s">
        <v>22</v>
      </c>
      <c r="C68" s="102"/>
      <c r="D68" s="102"/>
      <c r="E68" s="102"/>
      <c r="F68" s="21" t="s">
        <v>19</v>
      </c>
      <c r="G68" s="91" t="s">
        <v>25</v>
      </c>
      <c r="H68" s="92"/>
      <c r="I68" s="141">
        <v>650000</v>
      </c>
      <c r="J68" s="142"/>
      <c r="K68" s="78"/>
      <c r="L68" s="78"/>
      <c r="M68" s="80">
        <f>I68</f>
        <v>650000</v>
      </c>
      <c r="N68" s="78"/>
      <c r="O68" s="18">
        <v>585308.12</v>
      </c>
      <c r="P68" s="19"/>
      <c r="Q68" s="18">
        <f>O68</f>
        <v>585308.12</v>
      </c>
      <c r="R68" s="18">
        <f>O68-I68</f>
        <v>-64691.880000000005</v>
      </c>
      <c r="S68" s="19"/>
      <c r="T68" s="18">
        <f>R68</f>
        <v>-64691.880000000005</v>
      </c>
    </row>
    <row r="69" spans="1:23" ht="20.25" customHeight="1" x14ac:dyDescent="0.25">
      <c r="A69" s="19"/>
      <c r="B69" s="98" t="s">
        <v>28</v>
      </c>
      <c r="C69" s="99"/>
      <c r="D69" s="99"/>
      <c r="E69" s="99"/>
      <c r="F69" s="22"/>
      <c r="G69" s="111"/>
      <c r="H69" s="112"/>
      <c r="I69" s="104"/>
      <c r="J69" s="104"/>
      <c r="K69" s="78"/>
      <c r="L69" s="78"/>
      <c r="M69" s="78"/>
      <c r="N69" s="78"/>
      <c r="O69" s="19"/>
      <c r="P69" s="19"/>
      <c r="Q69" s="19"/>
      <c r="R69" s="19"/>
      <c r="S69" s="19"/>
      <c r="T69" s="18"/>
    </row>
    <row r="70" spans="1:23" ht="48.75" customHeight="1" x14ac:dyDescent="0.25">
      <c r="A70" s="19">
        <v>1</v>
      </c>
      <c r="B70" s="101" t="s">
        <v>32</v>
      </c>
      <c r="C70" s="102"/>
      <c r="D70" s="102"/>
      <c r="E70" s="102"/>
      <c r="F70" s="21" t="s">
        <v>36</v>
      </c>
      <c r="G70" s="91" t="s">
        <v>37</v>
      </c>
      <c r="H70" s="92"/>
      <c r="I70" s="132">
        <f>I68/I73/1000</f>
        <v>91.743119266055047</v>
      </c>
      <c r="J70" s="133"/>
      <c r="K70" s="106"/>
      <c r="L70" s="106"/>
      <c r="M70" s="106">
        <f>I70</f>
        <v>91.743119266055047</v>
      </c>
      <c r="N70" s="106"/>
      <c r="O70" s="61">
        <f>O68/O73/1000</f>
        <v>82.612296400846859</v>
      </c>
      <c r="P70" s="61"/>
      <c r="Q70" s="62">
        <f>O70</f>
        <v>82.612296400846859</v>
      </c>
      <c r="R70" s="62">
        <f>O70-I70</f>
        <v>-9.130822865208188</v>
      </c>
      <c r="S70" s="62"/>
      <c r="T70" s="62">
        <f t="shared" ref="T70:T75" si="0">R70</f>
        <v>-9.130822865208188</v>
      </c>
    </row>
    <row r="71" spans="1:23" ht="20.25" customHeight="1" x14ac:dyDescent="0.25">
      <c r="A71" s="19"/>
      <c r="B71" s="98" t="s">
        <v>29</v>
      </c>
      <c r="C71" s="99"/>
      <c r="D71" s="99"/>
      <c r="E71" s="99"/>
      <c r="F71" s="22"/>
      <c r="G71" s="111"/>
      <c r="H71" s="112"/>
      <c r="I71" s="103"/>
      <c r="J71" s="103"/>
      <c r="K71" s="78"/>
      <c r="L71" s="78"/>
      <c r="M71" s="78"/>
      <c r="N71" s="78"/>
      <c r="O71" s="19"/>
      <c r="P71" s="19"/>
      <c r="Q71" s="19"/>
      <c r="R71" s="19"/>
      <c r="S71" s="19"/>
      <c r="T71" s="18"/>
    </row>
    <row r="72" spans="1:23" ht="27.75" customHeight="1" x14ac:dyDescent="0.25">
      <c r="A72" s="19">
        <v>1</v>
      </c>
      <c r="B72" s="101" t="s">
        <v>106</v>
      </c>
      <c r="C72" s="102"/>
      <c r="D72" s="102"/>
      <c r="E72" s="102"/>
      <c r="F72" s="21" t="s">
        <v>19</v>
      </c>
      <c r="G72" s="91" t="s">
        <v>38</v>
      </c>
      <c r="H72" s="92"/>
      <c r="I72" s="104">
        <v>14.17</v>
      </c>
      <c r="J72" s="104"/>
      <c r="K72" s="78"/>
      <c r="L72" s="78"/>
      <c r="M72" s="78">
        <f>I72</f>
        <v>14.17</v>
      </c>
      <c r="N72" s="78"/>
      <c r="O72" s="59">
        <v>14.17</v>
      </c>
      <c r="P72" s="59"/>
      <c r="Q72" s="19">
        <f>O72</f>
        <v>14.17</v>
      </c>
      <c r="R72" s="20">
        <f>O72-I72</f>
        <v>0</v>
      </c>
      <c r="S72" s="19"/>
      <c r="T72" s="18">
        <f t="shared" si="0"/>
        <v>0</v>
      </c>
      <c r="W72" s="30"/>
    </row>
    <row r="73" spans="1:23" ht="23.25" customHeight="1" x14ac:dyDescent="0.25">
      <c r="A73" s="19">
        <v>2</v>
      </c>
      <c r="B73" s="101" t="s">
        <v>107</v>
      </c>
      <c r="C73" s="102"/>
      <c r="D73" s="102"/>
      <c r="E73" s="102"/>
      <c r="F73" s="21" t="s">
        <v>19</v>
      </c>
      <c r="G73" s="91" t="s">
        <v>26</v>
      </c>
      <c r="H73" s="92"/>
      <c r="I73" s="105">
        <f>I72/2</f>
        <v>7.085</v>
      </c>
      <c r="J73" s="105"/>
      <c r="K73" s="78"/>
      <c r="L73" s="78"/>
      <c r="M73" s="87">
        <f>I73</f>
        <v>7.085</v>
      </c>
      <c r="N73" s="78"/>
      <c r="O73" s="60">
        <f>O72/2</f>
        <v>7.085</v>
      </c>
      <c r="P73" s="60"/>
      <c r="Q73" s="20">
        <f>O73</f>
        <v>7.085</v>
      </c>
      <c r="R73" s="20">
        <f>O73-I73</f>
        <v>0</v>
      </c>
      <c r="S73" s="19"/>
      <c r="T73" s="18">
        <f t="shared" si="0"/>
        <v>0</v>
      </c>
    </row>
    <row r="74" spans="1:23" ht="17.25" customHeight="1" x14ac:dyDescent="0.25">
      <c r="A74" s="19"/>
      <c r="B74" s="98" t="s">
        <v>30</v>
      </c>
      <c r="C74" s="99"/>
      <c r="D74" s="99"/>
      <c r="E74" s="100"/>
      <c r="F74" s="22"/>
      <c r="G74" s="111"/>
      <c r="H74" s="112"/>
      <c r="I74" s="84"/>
      <c r="J74" s="84"/>
      <c r="K74" s="78"/>
      <c r="L74" s="78"/>
      <c r="M74" s="78"/>
      <c r="N74" s="78"/>
      <c r="O74" s="19"/>
      <c r="P74" s="19"/>
      <c r="Q74" s="19"/>
      <c r="R74" s="19"/>
      <c r="S74" s="19"/>
      <c r="T74" s="18"/>
    </row>
    <row r="75" spans="1:23" ht="78.75" customHeight="1" x14ac:dyDescent="0.25">
      <c r="A75" s="19">
        <v>1</v>
      </c>
      <c r="B75" s="108" t="s">
        <v>33</v>
      </c>
      <c r="C75" s="109"/>
      <c r="D75" s="109"/>
      <c r="E75" s="110"/>
      <c r="F75" s="28" t="s">
        <v>24</v>
      </c>
      <c r="G75" s="91" t="s">
        <v>26</v>
      </c>
      <c r="H75" s="92"/>
      <c r="I75" s="94">
        <v>50</v>
      </c>
      <c r="J75" s="94"/>
      <c r="K75" s="86"/>
      <c r="L75" s="86"/>
      <c r="M75" s="93">
        <f>I75</f>
        <v>50</v>
      </c>
      <c r="N75" s="86"/>
      <c r="O75" s="26">
        <v>50</v>
      </c>
      <c r="P75" s="26"/>
      <c r="Q75" s="26">
        <f>O75</f>
        <v>50</v>
      </c>
      <c r="R75" s="26">
        <f>O75-I75</f>
        <v>0</v>
      </c>
      <c r="S75" s="24"/>
      <c r="T75" s="25">
        <f t="shared" si="0"/>
        <v>0</v>
      </c>
    </row>
    <row r="76" spans="1:23" ht="21" customHeight="1" x14ac:dyDescent="0.25">
      <c r="A76" s="19"/>
      <c r="B76" s="88" t="s">
        <v>81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/>
    </row>
    <row r="77" spans="1:23" ht="21" customHeight="1" x14ac:dyDescent="0.25">
      <c r="A77" s="19"/>
      <c r="B77" s="97" t="s">
        <v>27</v>
      </c>
      <c r="C77" s="97"/>
      <c r="D77" s="97"/>
      <c r="E77" s="97"/>
      <c r="F77" s="11"/>
      <c r="G77" s="81"/>
      <c r="H77" s="81"/>
      <c r="I77" s="81"/>
      <c r="J77" s="81"/>
      <c r="K77" s="81"/>
      <c r="L77" s="81"/>
      <c r="M77" s="81"/>
      <c r="N77" s="81"/>
      <c r="O77" s="11"/>
      <c r="P77" s="11"/>
      <c r="Q77" s="11"/>
      <c r="R77" s="11"/>
      <c r="S77" s="11"/>
      <c r="T77" s="11"/>
    </row>
    <row r="78" spans="1:23" ht="45.75" customHeight="1" x14ac:dyDescent="0.25">
      <c r="A78" s="19">
        <v>1</v>
      </c>
      <c r="B78" s="83" t="s">
        <v>83</v>
      </c>
      <c r="C78" s="83"/>
      <c r="D78" s="83"/>
      <c r="E78" s="83"/>
      <c r="F78" s="21" t="s">
        <v>19</v>
      </c>
      <c r="G78" s="84" t="s">
        <v>25</v>
      </c>
      <c r="H78" s="84"/>
      <c r="I78" s="85"/>
      <c r="J78" s="85"/>
      <c r="K78" s="80">
        <v>250000</v>
      </c>
      <c r="L78" s="80"/>
      <c r="M78" s="80">
        <f>K78</f>
        <v>250000</v>
      </c>
      <c r="N78" s="78"/>
      <c r="O78" s="16"/>
      <c r="P78" s="16">
        <v>0</v>
      </c>
      <c r="Q78" s="16">
        <f>P78</f>
        <v>0</v>
      </c>
      <c r="R78" s="16"/>
      <c r="S78" s="16">
        <f>P78-K78</f>
        <v>-250000</v>
      </c>
      <c r="T78" s="16">
        <f>S78</f>
        <v>-250000</v>
      </c>
    </row>
    <row r="79" spans="1:23" ht="20.25" customHeight="1" x14ac:dyDescent="0.25">
      <c r="A79" s="19"/>
      <c r="B79" s="97" t="s">
        <v>28</v>
      </c>
      <c r="C79" s="97"/>
      <c r="D79" s="97"/>
      <c r="E79" s="97"/>
      <c r="F79" s="17"/>
      <c r="G79" s="84"/>
      <c r="H79" s="84"/>
      <c r="I79" s="104"/>
      <c r="J79" s="104"/>
      <c r="K79" s="78"/>
      <c r="L79" s="78"/>
      <c r="M79" s="78"/>
      <c r="N79" s="78"/>
      <c r="O79" s="8"/>
      <c r="P79" s="8"/>
      <c r="Q79" s="8"/>
      <c r="R79" s="16"/>
      <c r="S79" s="8"/>
      <c r="T79" s="16"/>
    </row>
    <row r="80" spans="1:23" ht="63.75" customHeight="1" x14ac:dyDescent="0.25">
      <c r="A80" s="19">
        <v>1</v>
      </c>
      <c r="B80" s="83" t="s">
        <v>84</v>
      </c>
      <c r="C80" s="83"/>
      <c r="D80" s="83"/>
      <c r="E80" s="83"/>
      <c r="F80" s="17" t="s">
        <v>23</v>
      </c>
      <c r="G80" s="84" t="s">
        <v>86</v>
      </c>
      <c r="H80" s="84"/>
      <c r="I80" s="172"/>
      <c r="J80" s="172"/>
      <c r="K80" s="78">
        <v>2</v>
      </c>
      <c r="L80" s="78"/>
      <c r="M80" s="82">
        <f>K80</f>
        <v>2</v>
      </c>
      <c r="N80" s="78"/>
      <c r="O80" s="8"/>
      <c r="P80" s="8">
        <v>0</v>
      </c>
      <c r="Q80" s="8">
        <f>O80</f>
        <v>0</v>
      </c>
      <c r="R80" s="16"/>
      <c r="S80" s="66">
        <f t="shared" ref="S80:S87" si="1">P80-K80</f>
        <v>-2</v>
      </c>
      <c r="T80" s="66">
        <f>S80</f>
        <v>-2</v>
      </c>
    </row>
    <row r="81" spans="1:20" ht="60.75" customHeight="1" x14ac:dyDescent="0.25">
      <c r="A81" s="19">
        <v>2</v>
      </c>
      <c r="B81" s="101" t="s">
        <v>85</v>
      </c>
      <c r="C81" s="102"/>
      <c r="D81" s="102"/>
      <c r="E81" s="182"/>
      <c r="F81" s="17" t="s">
        <v>23</v>
      </c>
      <c r="G81" s="84" t="s">
        <v>86</v>
      </c>
      <c r="H81" s="84"/>
      <c r="I81" s="176"/>
      <c r="J81" s="177"/>
      <c r="K81" s="78">
        <v>1</v>
      </c>
      <c r="L81" s="78"/>
      <c r="M81" s="82">
        <f>K81</f>
        <v>1</v>
      </c>
      <c r="N81" s="78"/>
      <c r="O81" s="8"/>
      <c r="P81" s="8">
        <v>0</v>
      </c>
      <c r="Q81" s="8">
        <f>O81</f>
        <v>0</v>
      </c>
      <c r="R81" s="16"/>
      <c r="S81" s="66">
        <f t="shared" si="1"/>
        <v>-1</v>
      </c>
      <c r="T81" s="66">
        <f>S81</f>
        <v>-1</v>
      </c>
    </row>
    <row r="82" spans="1:20" ht="18.75" customHeight="1" x14ac:dyDescent="0.25">
      <c r="A82" s="19"/>
      <c r="B82" s="97" t="s">
        <v>29</v>
      </c>
      <c r="C82" s="97"/>
      <c r="D82" s="97"/>
      <c r="E82" s="97"/>
      <c r="F82" s="17"/>
      <c r="G82" s="84"/>
      <c r="H82" s="84"/>
      <c r="I82" s="103"/>
      <c r="J82" s="103"/>
      <c r="K82" s="78"/>
      <c r="L82" s="78"/>
      <c r="M82" s="78"/>
      <c r="N82" s="78"/>
      <c r="O82" s="8"/>
      <c r="P82" s="8"/>
      <c r="Q82" s="8"/>
      <c r="R82" s="16"/>
      <c r="S82" s="8"/>
      <c r="T82" s="16"/>
    </row>
    <row r="83" spans="1:20" ht="48.75" customHeight="1" x14ac:dyDescent="0.25">
      <c r="A83" s="19">
        <v>1</v>
      </c>
      <c r="B83" s="83" t="s">
        <v>87</v>
      </c>
      <c r="C83" s="83"/>
      <c r="D83" s="83"/>
      <c r="E83" s="83"/>
      <c r="F83" s="17" t="s">
        <v>19</v>
      </c>
      <c r="G83" s="84" t="s">
        <v>26</v>
      </c>
      <c r="H83" s="84"/>
      <c r="I83" s="95"/>
      <c r="J83" s="95"/>
      <c r="K83" s="80">
        <f>(100000+100000)/K80</f>
        <v>100000</v>
      </c>
      <c r="L83" s="80"/>
      <c r="M83" s="80">
        <f>K83</f>
        <v>100000</v>
      </c>
      <c r="N83" s="78"/>
      <c r="O83" s="16"/>
      <c r="P83" s="67">
        <v>0</v>
      </c>
      <c r="Q83" s="16">
        <f>O83</f>
        <v>0</v>
      </c>
      <c r="R83" s="16"/>
      <c r="S83" s="16">
        <f t="shared" si="1"/>
        <v>-100000</v>
      </c>
      <c r="T83" s="16">
        <f>S83</f>
        <v>-100000</v>
      </c>
    </row>
    <row r="84" spans="1:20" ht="35.25" customHeight="1" x14ac:dyDescent="0.25">
      <c r="A84" s="19">
        <v>2</v>
      </c>
      <c r="B84" s="101" t="s">
        <v>88</v>
      </c>
      <c r="C84" s="102"/>
      <c r="D84" s="102"/>
      <c r="E84" s="182"/>
      <c r="F84" s="21" t="s">
        <v>19</v>
      </c>
      <c r="G84" s="84" t="s">
        <v>26</v>
      </c>
      <c r="H84" s="84"/>
      <c r="I84" s="95"/>
      <c r="J84" s="95"/>
      <c r="K84" s="80">
        <f>50000/K81</f>
        <v>50000</v>
      </c>
      <c r="L84" s="80"/>
      <c r="M84" s="80">
        <f>K84</f>
        <v>50000</v>
      </c>
      <c r="N84" s="78"/>
      <c r="O84" s="16"/>
      <c r="P84" s="67">
        <v>0</v>
      </c>
      <c r="Q84" s="16">
        <f>O84</f>
        <v>0</v>
      </c>
      <c r="R84" s="16"/>
      <c r="S84" s="16">
        <f t="shared" si="1"/>
        <v>-50000</v>
      </c>
      <c r="T84" s="16">
        <f>S84</f>
        <v>-50000</v>
      </c>
    </row>
    <row r="85" spans="1:20" ht="18" customHeight="1" x14ac:dyDescent="0.25">
      <c r="A85" s="19"/>
      <c r="B85" s="97" t="s">
        <v>30</v>
      </c>
      <c r="C85" s="97"/>
      <c r="D85" s="97"/>
      <c r="E85" s="97"/>
      <c r="F85" s="17"/>
      <c r="G85" s="84"/>
      <c r="H85" s="84"/>
      <c r="I85" s="84"/>
      <c r="J85" s="84"/>
      <c r="K85" s="78"/>
      <c r="L85" s="78"/>
      <c r="M85" s="78"/>
      <c r="N85" s="78"/>
      <c r="O85" s="8"/>
      <c r="P85" s="8"/>
      <c r="Q85" s="8"/>
      <c r="R85" s="16"/>
      <c r="S85" s="8"/>
      <c r="T85" s="16"/>
    </row>
    <row r="86" spans="1:20" ht="93" customHeight="1" x14ac:dyDescent="0.25">
      <c r="A86" s="19">
        <v>1</v>
      </c>
      <c r="B86" s="83" t="s">
        <v>89</v>
      </c>
      <c r="C86" s="83"/>
      <c r="D86" s="83"/>
      <c r="E86" s="83"/>
      <c r="F86" s="17" t="s">
        <v>24</v>
      </c>
      <c r="G86" s="84" t="s">
        <v>26</v>
      </c>
      <c r="H86" s="84"/>
      <c r="I86" s="96"/>
      <c r="J86" s="96"/>
      <c r="K86" s="87">
        <f>100</f>
        <v>100</v>
      </c>
      <c r="L86" s="87"/>
      <c r="M86" s="87">
        <f>K86</f>
        <v>100</v>
      </c>
      <c r="N86" s="87"/>
      <c r="O86" s="23"/>
      <c r="P86" s="67">
        <v>0</v>
      </c>
      <c r="Q86" s="67">
        <f>O86</f>
        <v>0</v>
      </c>
      <c r="R86" s="67"/>
      <c r="S86" s="67">
        <f t="shared" si="1"/>
        <v>-100</v>
      </c>
      <c r="T86" s="16">
        <f>S86</f>
        <v>-100</v>
      </c>
    </row>
    <row r="87" spans="1:20" ht="48" customHeight="1" x14ac:dyDescent="0.25">
      <c r="A87" s="19">
        <v>2</v>
      </c>
      <c r="B87" s="101" t="s">
        <v>90</v>
      </c>
      <c r="C87" s="102"/>
      <c r="D87" s="102"/>
      <c r="E87" s="102"/>
      <c r="F87" s="17" t="s">
        <v>24</v>
      </c>
      <c r="G87" s="84" t="s">
        <v>26</v>
      </c>
      <c r="H87" s="84"/>
      <c r="I87" s="185"/>
      <c r="J87" s="186"/>
      <c r="K87" s="87">
        <f>100</f>
        <v>100</v>
      </c>
      <c r="L87" s="87"/>
      <c r="M87" s="87">
        <f>K87</f>
        <v>100</v>
      </c>
      <c r="N87" s="87"/>
      <c r="O87" s="23"/>
      <c r="P87" s="67">
        <v>0</v>
      </c>
      <c r="Q87" s="67">
        <f>O87</f>
        <v>0</v>
      </c>
      <c r="R87" s="67"/>
      <c r="S87" s="67">
        <f t="shared" si="1"/>
        <v>-100</v>
      </c>
      <c r="T87" s="16">
        <f>S87</f>
        <v>-100</v>
      </c>
    </row>
    <row r="88" spans="1:20" ht="20.25" customHeight="1" x14ac:dyDescent="0.25">
      <c r="A88" s="19"/>
      <c r="B88" s="88" t="s">
        <v>82</v>
      </c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90"/>
    </row>
    <row r="89" spans="1:20" ht="24" customHeight="1" x14ac:dyDescent="0.25">
      <c r="A89" s="19"/>
      <c r="B89" s="97" t="s">
        <v>27</v>
      </c>
      <c r="C89" s="97"/>
      <c r="D89" s="97"/>
      <c r="E89" s="97"/>
      <c r="F89" s="11"/>
      <c r="G89" s="81"/>
      <c r="H89" s="81"/>
      <c r="I89" s="81"/>
      <c r="J89" s="81"/>
      <c r="K89" s="81"/>
      <c r="L89" s="81"/>
      <c r="M89" s="81"/>
      <c r="N89" s="81"/>
      <c r="O89" s="11"/>
      <c r="P89" s="11"/>
      <c r="Q89" s="11"/>
      <c r="R89" s="11"/>
      <c r="S89" s="11"/>
      <c r="T89" s="11"/>
    </row>
    <row r="90" spans="1:20" ht="33" customHeight="1" x14ac:dyDescent="0.25">
      <c r="A90" s="19">
        <v>1</v>
      </c>
      <c r="B90" s="83" t="s">
        <v>22</v>
      </c>
      <c r="C90" s="83"/>
      <c r="D90" s="83"/>
      <c r="E90" s="83"/>
      <c r="F90" s="21" t="s">
        <v>19</v>
      </c>
      <c r="G90" s="84" t="s">
        <v>108</v>
      </c>
      <c r="H90" s="84"/>
      <c r="I90" s="85">
        <v>9700000</v>
      </c>
      <c r="J90" s="85"/>
      <c r="K90" s="78"/>
      <c r="L90" s="78"/>
      <c r="M90" s="80">
        <f>I90</f>
        <v>9700000</v>
      </c>
      <c r="N90" s="78"/>
      <c r="O90" s="16">
        <v>9700000</v>
      </c>
      <c r="P90" s="16"/>
      <c r="Q90" s="16">
        <f>O90</f>
        <v>9700000</v>
      </c>
      <c r="R90" s="16">
        <f>O90-I90</f>
        <v>0</v>
      </c>
      <c r="S90" s="8"/>
      <c r="T90" s="16">
        <f>R90</f>
        <v>0</v>
      </c>
    </row>
    <row r="91" spans="1:20" ht="52.5" customHeight="1" x14ac:dyDescent="0.25">
      <c r="A91" s="19">
        <v>2</v>
      </c>
      <c r="B91" s="83" t="s">
        <v>109</v>
      </c>
      <c r="C91" s="83"/>
      <c r="D91" s="83"/>
      <c r="E91" s="83"/>
      <c r="F91" s="17" t="s">
        <v>23</v>
      </c>
      <c r="G91" s="84" t="s">
        <v>31</v>
      </c>
      <c r="H91" s="84"/>
      <c r="I91" s="173">
        <v>1</v>
      </c>
      <c r="J91" s="173"/>
      <c r="K91" s="78"/>
      <c r="L91" s="78"/>
      <c r="M91" s="82">
        <f>I91</f>
        <v>1</v>
      </c>
      <c r="N91" s="78"/>
      <c r="O91" s="8">
        <v>1</v>
      </c>
      <c r="P91" s="8"/>
      <c r="Q91" s="8">
        <f>O91</f>
        <v>1</v>
      </c>
      <c r="R91" s="16">
        <f t="shared" ref="R91:R97" si="2">O91-I91</f>
        <v>0</v>
      </c>
      <c r="S91" s="8"/>
      <c r="T91" s="16">
        <f t="shared" ref="T91:T97" si="3">R91</f>
        <v>0</v>
      </c>
    </row>
    <row r="92" spans="1:20" ht="21.75" customHeight="1" x14ac:dyDescent="0.25">
      <c r="A92" s="19"/>
      <c r="B92" s="97" t="s">
        <v>28</v>
      </c>
      <c r="C92" s="97"/>
      <c r="D92" s="97"/>
      <c r="E92" s="97"/>
      <c r="F92" s="17"/>
      <c r="G92" s="84"/>
      <c r="H92" s="84"/>
      <c r="I92" s="104"/>
      <c r="J92" s="104"/>
      <c r="K92" s="78"/>
      <c r="L92" s="78"/>
      <c r="M92" s="78"/>
      <c r="N92" s="78"/>
      <c r="O92" s="8"/>
      <c r="P92" s="8"/>
      <c r="Q92" s="8"/>
      <c r="R92" s="16"/>
      <c r="S92" s="8"/>
      <c r="T92" s="16"/>
    </row>
    <row r="93" spans="1:20" ht="49.5" customHeight="1" x14ac:dyDescent="0.25">
      <c r="A93" s="19">
        <v>1</v>
      </c>
      <c r="B93" s="83" t="s">
        <v>34</v>
      </c>
      <c r="C93" s="83"/>
      <c r="D93" s="83"/>
      <c r="E93" s="83"/>
      <c r="F93" s="17" t="s">
        <v>23</v>
      </c>
      <c r="G93" s="84" t="s">
        <v>31</v>
      </c>
      <c r="H93" s="84"/>
      <c r="I93" s="172">
        <v>1</v>
      </c>
      <c r="J93" s="172"/>
      <c r="K93" s="78"/>
      <c r="L93" s="78"/>
      <c r="M93" s="82">
        <f>I93</f>
        <v>1</v>
      </c>
      <c r="N93" s="78"/>
      <c r="O93" s="8">
        <v>1</v>
      </c>
      <c r="P93" s="8"/>
      <c r="Q93" s="8">
        <f>O93</f>
        <v>1</v>
      </c>
      <c r="R93" s="16">
        <f t="shared" si="2"/>
        <v>0</v>
      </c>
      <c r="S93" s="8"/>
      <c r="T93" s="16">
        <f t="shared" si="3"/>
        <v>0</v>
      </c>
    </row>
    <row r="94" spans="1:20" ht="21" customHeight="1" x14ac:dyDescent="0.25">
      <c r="A94" s="19"/>
      <c r="B94" s="97" t="s">
        <v>29</v>
      </c>
      <c r="C94" s="97"/>
      <c r="D94" s="97"/>
      <c r="E94" s="97"/>
      <c r="F94" s="17"/>
      <c r="G94" s="84"/>
      <c r="H94" s="84"/>
      <c r="I94" s="103"/>
      <c r="J94" s="103"/>
      <c r="K94" s="78"/>
      <c r="L94" s="78"/>
      <c r="M94" s="78"/>
      <c r="N94" s="78"/>
      <c r="O94" s="8"/>
      <c r="P94" s="8"/>
      <c r="Q94" s="8"/>
      <c r="R94" s="16"/>
      <c r="S94" s="8"/>
      <c r="T94" s="16"/>
    </row>
    <row r="95" spans="1:20" ht="36" customHeight="1" x14ac:dyDescent="0.25">
      <c r="A95" s="19">
        <v>1</v>
      </c>
      <c r="B95" s="83" t="s">
        <v>110</v>
      </c>
      <c r="C95" s="83"/>
      <c r="D95" s="83"/>
      <c r="E95" s="83"/>
      <c r="F95" s="21" t="s">
        <v>19</v>
      </c>
      <c r="G95" s="84" t="s">
        <v>26</v>
      </c>
      <c r="H95" s="84"/>
      <c r="I95" s="95">
        <f>I90/I91</f>
        <v>9700000</v>
      </c>
      <c r="J95" s="95"/>
      <c r="K95" s="78"/>
      <c r="L95" s="78"/>
      <c r="M95" s="80">
        <f>I95</f>
        <v>9700000</v>
      </c>
      <c r="N95" s="78"/>
      <c r="O95" s="16">
        <f>O90</f>
        <v>9700000</v>
      </c>
      <c r="P95" s="8"/>
      <c r="Q95" s="16">
        <f>O95</f>
        <v>9700000</v>
      </c>
      <c r="R95" s="16">
        <f t="shared" si="2"/>
        <v>0</v>
      </c>
      <c r="S95" s="8"/>
      <c r="T95" s="16">
        <f t="shared" si="3"/>
        <v>0</v>
      </c>
    </row>
    <row r="96" spans="1:20" ht="18" customHeight="1" x14ac:dyDescent="0.25">
      <c r="A96" s="19"/>
      <c r="B96" s="97" t="s">
        <v>30</v>
      </c>
      <c r="C96" s="97"/>
      <c r="D96" s="97"/>
      <c r="E96" s="97"/>
      <c r="F96" s="17"/>
      <c r="G96" s="84"/>
      <c r="H96" s="84"/>
      <c r="I96" s="84"/>
      <c r="J96" s="84"/>
      <c r="K96" s="78"/>
      <c r="L96" s="78"/>
      <c r="M96" s="78"/>
      <c r="N96" s="78"/>
      <c r="O96" s="8"/>
      <c r="P96" s="8"/>
      <c r="Q96" s="8"/>
      <c r="R96" s="16"/>
      <c r="S96" s="8"/>
      <c r="T96" s="16"/>
    </row>
    <row r="97" spans="1:20" ht="24" customHeight="1" x14ac:dyDescent="0.25">
      <c r="A97" s="19">
        <v>1</v>
      </c>
      <c r="B97" s="83" t="s">
        <v>35</v>
      </c>
      <c r="C97" s="83"/>
      <c r="D97" s="83"/>
      <c r="E97" s="83"/>
      <c r="F97" s="17" t="s">
        <v>24</v>
      </c>
      <c r="G97" s="84" t="s">
        <v>26</v>
      </c>
      <c r="H97" s="84"/>
      <c r="I97" s="96">
        <f>I93/I91*100</f>
        <v>100</v>
      </c>
      <c r="J97" s="96"/>
      <c r="K97" s="78"/>
      <c r="L97" s="78"/>
      <c r="M97" s="79">
        <f>I97</f>
        <v>100</v>
      </c>
      <c r="N97" s="78"/>
      <c r="O97" s="23">
        <f>O93/O91*100</f>
        <v>100</v>
      </c>
      <c r="P97" s="23"/>
      <c r="Q97" s="23">
        <f>O97</f>
        <v>100</v>
      </c>
      <c r="R97" s="16">
        <f t="shared" si="2"/>
        <v>0</v>
      </c>
      <c r="S97" s="8"/>
      <c r="T97" s="16">
        <f t="shared" si="3"/>
        <v>0</v>
      </c>
    </row>
    <row r="98" spans="1:20" ht="21.75" customHeight="1" x14ac:dyDescent="0.25">
      <c r="A98" s="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</row>
    <row r="99" spans="1:20" ht="21.75" customHeight="1" x14ac:dyDescent="0.25">
      <c r="A99" s="181" t="s">
        <v>92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58"/>
      <c r="T99" s="58"/>
    </row>
    <row r="100" spans="1:20" ht="21.75" customHeight="1" x14ac:dyDescent="0.25">
      <c r="A100" s="69"/>
      <c r="B100"/>
      <c r="C100"/>
      <c r="D10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58"/>
      <c r="T100" s="58"/>
    </row>
    <row r="101" spans="1:20" ht="34.5" customHeight="1" x14ac:dyDescent="0.25">
      <c r="A101" s="71" t="s">
        <v>15</v>
      </c>
      <c r="B101" s="71" t="s">
        <v>55</v>
      </c>
      <c r="C101" s="71" t="s">
        <v>56</v>
      </c>
      <c r="D101" s="184" t="s">
        <v>93</v>
      </c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58"/>
    </row>
    <row r="102" spans="1:20" ht="21.75" customHeight="1" x14ac:dyDescent="0.25">
      <c r="A102" s="71">
        <v>1</v>
      </c>
      <c r="B102" s="71">
        <v>2</v>
      </c>
      <c r="C102" s="71">
        <v>3</v>
      </c>
      <c r="D102" s="184">
        <v>4</v>
      </c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58"/>
    </row>
    <row r="103" spans="1:20" ht="20.100000000000001" customHeight="1" x14ac:dyDescent="0.25">
      <c r="A103" s="184">
        <v>1</v>
      </c>
      <c r="B103" s="184" t="s">
        <v>27</v>
      </c>
      <c r="C103" s="71" t="s">
        <v>104</v>
      </c>
      <c r="D103" s="183" t="s">
        <v>99</v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58"/>
    </row>
    <row r="104" spans="1:20" ht="33" customHeight="1" x14ac:dyDescent="0.25">
      <c r="A104" s="184"/>
      <c r="B104" s="184"/>
      <c r="C104" s="71" t="s">
        <v>104</v>
      </c>
      <c r="D104" s="183" t="s">
        <v>112</v>
      </c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58"/>
    </row>
    <row r="105" spans="1:20" ht="20.100000000000001" customHeight="1" x14ac:dyDescent="0.25">
      <c r="A105" s="71">
        <v>2</v>
      </c>
      <c r="B105" s="71" t="s">
        <v>28</v>
      </c>
      <c r="C105" s="71" t="s">
        <v>36</v>
      </c>
      <c r="D105" s="183" t="s">
        <v>111</v>
      </c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58"/>
    </row>
    <row r="106" spans="1:20" ht="20.100000000000001" customHeight="1" x14ac:dyDescent="0.25">
      <c r="A106" s="71">
        <v>3</v>
      </c>
      <c r="B106" s="71" t="s">
        <v>30</v>
      </c>
      <c r="C106" s="17" t="s">
        <v>24</v>
      </c>
      <c r="D106" s="183" t="s">
        <v>100</v>
      </c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58"/>
    </row>
    <row r="107" spans="1:20" ht="15.75" x14ac:dyDescent="0.25">
      <c r="A107" s="72"/>
      <c r="B107" s="72"/>
      <c r="C107" s="7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58"/>
      <c r="T107" s="58"/>
    </row>
    <row r="108" spans="1:20" ht="19.5" customHeight="1" x14ac:dyDescent="0.25">
      <c r="A108" s="145" t="s">
        <v>94</v>
      </c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30"/>
      <c r="T108" s="58"/>
    </row>
    <row r="109" spans="1:20" ht="33.75" customHeight="1" x14ac:dyDescent="0.25">
      <c r="A109" s="178" t="s">
        <v>113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58"/>
    </row>
    <row r="110" spans="1:20" x14ac:dyDescent="0.25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</row>
    <row r="111" spans="1:20" x14ac:dyDescent="0.25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</row>
    <row r="112" spans="1:20" ht="15.75" x14ac:dyDescent="0.25">
      <c r="A112" s="53" t="s">
        <v>67</v>
      </c>
    </row>
    <row r="114" spans="2:15" ht="15.75" x14ac:dyDescent="0.25">
      <c r="B114" s="53" t="s">
        <v>98</v>
      </c>
    </row>
    <row r="116" spans="2:15" ht="15.75" x14ac:dyDescent="0.25">
      <c r="B116" s="4"/>
    </row>
    <row r="117" spans="2:15" ht="15" customHeight="1" x14ac:dyDescent="0.25">
      <c r="B117" s="4" t="s">
        <v>72</v>
      </c>
      <c r="I117" s="64"/>
      <c r="J117" s="64"/>
      <c r="M117" s="161" t="s">
        <v>101</v>
      </c>
      <c r="N117" s="161"/>
      <c r="O117" s="161"/>
    </row>
    <row r="118" spans="2:15" ht="15" customHeight="1" x14ac:dyDescent="0.25">
      <c r="B118" s="14"/>
      <c r="I118" s="180" t="s">
        <v>18</v>
      </c>
      <c r="J118" s="180"/>
      <c r="M118" s="175" t="s">
        <v>103</v>
      </c>
      <c r="N118" s="175"/>
      <c r="O118" s="175"/>
    </row>
    <row r="119" spans="2:15" ht="15" customHeight="1" x14ac:dyDescent="0.25">
      <c r="B119" s="30"/>
      <c r="I119" s="55"/>
      <c r="M119" s="63"/>
      <c r="N119" s="30"/>
    </row>
    <row r="120" spans="2:15" ht="15.75" x14ac:dyDescent="0.25">
      <c r="B120" s="41"/>
      <c r="M120" s="30"/>
      <c r="N120" s="30"/>
    </row>
    <row r="121" spans="2:15" ht="15" customHeight="1" x14ac:dyDescent="0.25">
      <c r="B121" s="41" t="s">
        <v>77</v>
      </c>
      <c r="C121" s="30"/>
      <c r="D121" s="30"/>
      <c r="E121" s="30"/>
      <c r="F121" s="30"/>
      <c r="G121" s="30"/>
      <c r="H121" s="30"/>
      <c r="I121" s="179"/>
      <c r="J121" s="179"/>
      <c r="K121" s="30"/>
      <c r="L121" s="30"/>
      <c r="M121" s="161" t="s">
        <v>102</v>
      </c>
      <c r="N121" s="161"/>
      <c r="O121" s="161"/>
    </row>
    <row r="122" spans="2:15" ht="15.75" customHeight="1" x14ac:dyDescent="0.25">
      <c r="I122" s="174" t="s">
        <v>18</v>
      </c>
      <c r="J122" s="174"/>
      <c r="M122" s="175" t="s">
        <v>103</v>
      </c>
      <c r="N122" s="175"/>
      <c r="O122" s="175"/>
    </row>
  </sheetData>
  <mergeCells count="260">
    <mergeCell ref="D106:S106"/>
    <mergeCell ref="K77:L77"/>
    <mergeCell ref="B103:B104"/>
    <mergeCell ref="A103:A104"/>
    <mergeCell ref="D101:S101"/>
    <mergeCell ref="D102:S102"/>
    <mergeCell ref="D103:S103"/>
    <mergeCell ref="D104:S104"/>
    <mergeCell ref="I87:J87"/>
    <mergeCell ref="B87:E87"/>
    <mergeCell ref="M87:N87"/>
    <mergeCell ref="D105:S105"/>
    <mergeCell ref="M86:N86"/>
    <mergeCell ref="I85:J85"/>
    <mergeCell ref="K85:L85"/>
    <mergeCell ref="M85:N85"/>
    <mergeCell ref="I89:J89"/>
    <mergeCell ref="B97:E97"/>
    <mergeCell ref="B85:E85"/>
    <mergeCell ref="G85:H85"/>
    <mergeCell ref="G84:H84"/>
    <mergeCell ref="G87:H87"/>
    <mergeCell ref="K87:L87"/>
    <mergeCell ref="B77:E77"/>
    <mergeCell ref="G77:H77"/>
    <mergeCell ref="B84:E84"/>
    <mergeCell ref="B86:E86"/>
    <mergeCell ref="G86:H86"/>
    <mergeCell ref="B83:E83"/>
    <mergeCell ref="G83:H83"/>
    <mergeCell ref="B81:E81"/>
    <mergeCell ref="G81:H81"/>
    <mergeCell ref="G82:H82"/>
    <mergeCell ref="M83:N83"/>
    <mergeCell ref="I83:J83"/>
    <mergeCell ref="K83:L83"/>
    <mergeCell ref="B80:E80"/>
    <mergeCell ref="G80:H80"/>
    <mergeCell ref="I80:J80"/>
    <mergeCell ref="K80:L80"/>
    <mergeCell ref="M81:N81"/>
    <mergeCell ref="M82:N82"/>
    <mergeCell ref="K81:L81"/>
    <mergeCell ref="A99:R99"/>
    <mergeCell ref="B95:E95"/>
    <mergeCell ref="I95:J95"/>
    <mergeCell ref="I96:J96"/>
    <mergeCell ref="G97:H97"/>
    <mergeCell ref="G93:H93"/>
    <mergeCell ref="M95:N95"/>
    <mergeCell ref="M96:N96"/>
    <mergeCell ref="K96:L96"/>
    <mergeCell ref="G90:H90"/>
    <mergeCell ref="B82:E82"/>
    <mergeCell ref="B79:E79"/>
    <mergeCell ref="G79:H79"/>
    <mergeCell ref="I79:J79"/>
    <mergeCell ref="K79:L79"/>
    <mergeCell ref="I82:J82"/>
    <mergeCell ref="K82:L82"/>
    <mergeCell ref="K84:L84"/>
    <mergeCell ref="I86:J86"/>
    <mergeCell ref="I122:J122"/>
    <mergeCell ref="M117:O117"/>
    <mergeCell ref="M121:O121"/>
    <mergeCell ref="M118:O118"/>
    <mergeCell ref="M122:O122"/>
    <mergeCell ref="I81:J81"/>
    <mergeCell ref="A108:R108"/>
    <mergeCell ref="A109:S109"/>
    <mergeCell ref="I121:J121"/>
    <mergeCell ref="I118:J118"/>
    <mergeCell ref="K78:L78"/>
    <mergeCell ref="I93:J93"/>
    <mergeCell ref="I94:J94"/>
    <mergeCell ref="K90:L90"/>
    <mergeCell ref="K91:L91"/>
    <mergeCell ref="K89:L89"/>
    <mergeCell ref="I91:J91"/>
    <mergeCell ref="K86:L86"/>
    <mergeCell ref="I92:J92"/>
    <mergeCell ref="I90:J90"/>
    <mergeCell ref="F16:K16"/>
    <mergeCell ref="K19:Q19"/>
    <mergeCell ref="K18:Q18"/>
    <mergeCell ref="B19:C19"/>
    <mergeCell ref="S12:T12"/>
    <mergeCell ref="S15:T15"/>
    <mergeCell ref="S18:T18"/>
    <mergeCell ref="S13:T13"/>
    <mergeCell ref="S16:T16"/>
    <mergeCell ref="S19:T19"/>
    <mergeCell ref="K42:L42"/>
    <mergeCell ref="E19:F19"/>
    <mergeCell ref="E18:F18"/>
    <mergeCell ref="H19:I19"/>
    <mergeCell ref="H18:I18"/>
    <mergeCell ref="M42:N42"/>
    <mergeCell ref="F38:H38"/>
    <mergeCell ref="B42:E42"/>
    <mergeCell ref="I42:J42"/>
    <mergeCell ref="R63:T63"/>
    <mergeCell ref="I64:J64"/>
    <mergeCell ref="K64:L64"/>
    <mergeCell ref="O54:Q54"/>
    <mergeCell ref="F54:H54"/>
    <mergeCell ref="I39:J39"/>
    <mergeCell ref="M40:N40"/>
    <mergeCell ref="M64:N64"/>
    <mergeCell ref="C50:R50"/>
    <mergeCell ref="M55:N55"/>
    <mergeCell ref="O38:Q38"/>
    <mergeCell ref="K56:L56"/>
    <mergeCell ref="A54:A55"/>
    <mergeCell ref="G71:H71"/>
    <mergeCell ref="G69:H69"/>
    <mergeCell ref="A63:A64"/>
    <mergeCell ref="B70:E70"/>
    <mergeCell ref="B65:E65"/>
    <mergeCell ref="G65:H65"/>
    <mergeCell ref="B67:E67"/>
    <mergeCell ref="K65:L65"/>
    <mergeCell ref="I43:J43"/>
    <mergeCell ref="K43:L43"/>
    <mergeCell ref="K55:L55"/>
    <mergeCell ref="I55:J55"/>
    <mergeCell ref="B43:E43"/>
    <mergeCell ref="B44:E44"/>
    <mergeCell ref="I57:J57"/>
    <mergeCell ref="C48:R48"/>
    <mergeCell ref="C49:R49"/>
    <mergeCell ref="K69:L69"/>
    <mergeCell ref="I68:J68"/>
    <mergeCell ref="I65:J65"/>
    <mergeCell ref="I58:J58"/>
    <mergeCell ref="M65:N65"/>
    <mergeCell ref="I63:N63"/>
    <mergeCell ref="A61:R61"/>
    <mergeCell ref="O63:Q63"/>
    <mergeCell ref="B58:E58"/>
    <mergeCell ref="G68:H68"/>
    <mergeCell ref="B12:C12"/>
    <mergeCell ref="B13:C13"/>
    <mergeCell ref="B15:C15"/>
    <mergeCell ref="B18:C18"/>
    <mergeCell ref="B16:C16"/>
    <mergeCell ref="B41:E41"/>
    <mergeCell ref="B21:Q21"/>
    <mergeCell ref="C32:Q32"/>
    <mergeCell ref="C24:Q24"/>
    <mergeCell ref="C33:Q33"/>
    <mergeCell ref="I70:J70"/>
    <mergeCell ref="I69:J69"/>
    <mergeCell ref="B54:E55"/>
    <mergeCell ref="B69:E69"/>
    <mergeCell ref="I67:J67"/>
    <mergeCell ref="B63:E64"/>
    <mergeCell ref="B68:E68"/>
    <mergeCell ref="F63:F64"/>
    <mergeCell ref="G63:H64"/>
    <mergeCell ref="B66:T66"/>
    <mergeCell ref="G70:H70"/>
    <mergeCell ref="A38:A39"/>
    <mergeCell ref="B40:E40"/>
    <mergeCell ref="I41:J41"/>
    <mergeCell ref="K41:L41"/>
    <mergeCell ref="I38:N38"/>
    <mergeCell ref="M39:N39"/>
    <mergeCell ref="K40:L40"/>
    <mergeCell ref="K58:L58"/>
    <mergeCell ref="I56:J56"/>
    <mergeCell ref="F8:K8"/>
    <mergeCell ref="F9:K9"/>
    <mergeCell ref="I44:J44"/>
    <mergeCell ref="K44:L44"/>
    <mergeCell ref="K39:L39"/>
    <mergeCell ref="C23:Q23"/>
    <mergeCell ref="M41:N41"/>
    <mergeCell ref="C30:Q30"/>
    <mergeCell ref="M43:N43"/>
    <mergeCell ref="C31:Q31"/>
    <mergeCell ref="B71:E71"/>
    <mergeCell ref="B38:E39"/>
    <mergeCell ref="I54:N54"/>
    <mergeCell ref="M56:N56"/>
    <mergeCell ref="I40:J40"/>
    <mergeCell ref="B56:E56"/>
    <mergeCell ref="M69:N69"/>
    <mergeCell ref="B57:E57"/>
    <mergeCell ref="M44:N44"/>
    <mergeCell ref="K67:L67"/>
    <mergeCell ref="K70:L70"/>
    <mergeCell ref="M67:N67"/>
    <mergeCell ref="K68:L68"/>
    <mergeCell ref="M70:N70"/>
    <mergeCell ref="M68:N68"/>
    <mergeCell ref="B75:E75"/>
    <mergeCell ref="G75:H75"/>
    <mergeCell ref="G73:H73"/>
    <mergeCell ref="G74:H74"/>
    <mergeCell ref="B72:E72"/>
    <mergeCell ref="B74:E74"/>
    <mergeCell ref="B73:E73"/>
    <mergeCell ref="I71:J71"/>
    <mergeCell ref="G91:H91"/>
    <mergeCell ref="B89:E89"/>
    <mergeCell ref="B90:E90"/>
    <mergeCell ref="B91:E91"/>
    <mergeCell ref="I72:J72"/>
    <mergeCell ref="I73:J73"/>
    <mergeCell ref="I74:J74"/>
    <mergeCell ref="I97:J97"/>
    <mergeCell ref="B94:E94"/>
    <mergeCell ref="G92:H92"/>
    <mergeCell ref="B96:E96"/>
    <mergeCell ref="G96:H96"/>
    <mergeCell ref="G95:H95"/>
    <mergeCell ref="G94:H94"/>
    <mergeCell ref="B92:E92"/>
    <mergeCell ref="B93:E93"/>
    <mergeCell ref="K71:L71"/>
    <mergeCell ref="K72:L72"/>
    <mergeCell ref="K73:L73"/>
    <mergeCell ref="K74:L74"/>
    <mergeCell ref="M77:N77"/>
    <mergeCell ref="B76:T76"/>
    <mergeCell ref="I77:J77"/>
    <mergeCell ref="G72:H72"/>
    <mergeCell ref="M75:N75"/>
    <mergeCell ref="I75:J75"/>
    <mergeCell ref="M92:N92"/>
    <mergeCell ref="K75:L75"/>
    <mergeCell ref="M74:N74"/>
    <mergeCell ref="M93:N93"/>
    <mergeCell ref="M71:N71"/>
    <mergeCell ref="M72:N72"/>
    <mergeCell ref="M73:N73"/>
    <mergeCell ref="M78:N78"/>
    <mergeCell ref="M79:N79"/>
    <mergeCell ref="M84:N84"/>
    <mergeCell ref="G89:H89"/>
    <mergeCell ref="M89:N89"/>
    <mergeCell ref="M90:N90"/>
    <mergeCell ref="M91:N91"/>
    <mergeCell ref="M80:N80"/>
    <mergeCell ref="B78:E78"/>
    <mergeCell ref="G78:H78"/>
    <mergeCell ref="I78:J78"/>
    <mergeCell ref="I84:J84"/>
    <mergeCell ref="B88:T88"/>
    <mergeCell ref="K94:L94"/>
    <mergeCell ref="K95:L95"/>
    <mergeCell ref="M97:N97"/>
    <mergeCell ref="K97:L97"/>
    <mergeCell ref="M57:N57"/>
    <mergeCell ref="M58:N58"/>
    <mergeCell ref="K57:L57"/>
    <mergeCell ref="K92:L92"/>
    <mergeCell ref="K93:L93"/>
    <mergeCell ref="M94:N94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1" max="19" man="1"/>
    <brk id="72" max="19" man="1"/>
    <brk id="9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2023-02-15T13:28:33Z</cp:lastPrinted>
  <dcterms:created xsi:type="dcterms:W3CDTF">2019-01-14T08:15:45Z</dcterms:created>
  <dcterms:modified xsi:type="dcterms:W3CDTF">2023-02-21T15:19:14Z</dcterms:modified>
</cp:coreProperties>
</file>