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0" yWindow="0" windowWidth="20490" windowHeight="6555"/>
  </bookViews>
  <sheets>
    <sheet name="1417310" sheetId="1" r:id="rId1"/>
  </sheets>
  <definedNames>
    <definedName name="_xlnm.Print_Area" localSheetId="0">'1417310'!$A$1:$R$125</definedName>
  </definedNames>
  <calcPr calcId="152511"/>
</workbook>
</file>

<file path=xl/calcChain.xml><?xml version="1.0" encoding="utf-8"?>
<calcChain xmlns="http://schemas.openxmlformats.org/spreadsheetml/2006/main">
  <c r="K83" i="1" l="1"/>
  <c r="Q88" i="1"/>
  <c r="N42" i="1"/>
  <c r="Q42" i="1" s="1"/>
  <c r="N41" i="1"/>
  <c r="O41" i="1" s="1"/>
  <c r="K42" i="1"/>
  <c r="K41" i="1"/>
  <c r="L41" i="1" s="1"/>
  <c r="L44" i="1" s="1"/>
  <c r="N97" i="1"/>
  <c r="O97" i="1"/>
  <c r="N96" i="1"/>
  <c r="O96" i="1" s="1"/>
  <c r="K96" i="1"/>
  <c r="N94" i="1"/>
  <c r="O94" i="1"/>
  <c r="K93" i="1"/>
  <c r="O90" i="1"/>
  <c r="Q91" i="1"/>
  <c r="R91" i="1"/>
  <c r="O91" i="1"/>
  <c r="L91" i="1"/>
  <c r="K88" i="1"/>
  <c r="K86" i="1"/>
  <c r="T88" i="1"/>
  <c r="N82" i="1"/>
  <c r="K82" i="1"/>
  <c r="L82" i="1" s="1"/>
  <c r="N70" i="1"/>
  <c r="O70" i="1" s="1"/>
  <c r="O42" i="1"/>
  <c r="R42" i="1" s="1"/>
  <c r="K70" i="1"/>
  <c r="N83" i="1"/>
  <c r="O83" i="1"/>
  <c r="Q81" i="1"/>
  <c r="R81" i="1" s="1"/>
  <c r="O81" i="1"/>
  <c r="L81" i="1"/>
  <c r="N79" i="1"/>
  <c r="O79" i="1" s="1"/>
  <c r="K79" i="1"/>
  <c r="N78" i="1"/>
  <c r="O78" i="1" s="1"/>
  <c r="K78" i="1"/>
  <c r="L78" i="1"/>
  <c r="Q75" i="1"/>
  <c r="R75" i="1"/>
  <c r="O75" i="1"/>
  <c r="L75" i="1"/>
  <c r="Q73" i="1"/>
  <c r="R73" i="1" s="1"/>
  <c r="O73" i="1"/>
  <c r="L73" i="1"/>
  <c r="Q87" i="1"/>
  <c r="R87" i="1"/>
  <c r="O71" i="1"/>
  <c r="N86" i="1"/>
  <c r="N43" i="1" s="1"/>
  <c r="O88" i="1"/>
  <c r="Q72" i="1"/>
  <c r="R72" i="1" s="1"/>
  <c r="L87" i="1"/>
  <c r="O93" i="1"/>
  <c r="Q76" i="1"/>
  <c r="R76" i="1" s="1"/>
  <c r="Q90" i="1"/>
  <c r="R90" i="1"/>
  <c r="O72" i="1"/>
  <c r="O76" i="1"/>
  <c r="O87" i="1"/>
  <c r="L90" i="1"/>
  <c r="L76" i="1"/>
  <c r="L72" i="1"/>
  <c r="Q71" i="1"/>
  <c r="Q70" i="1" s="1"/>
  <c r="R70" i="1" s="1"/>
  <c r="R71" i="1"/>
  <c r="L71" i="1"/>
  <c r="L88" i="1"/>
  <c r="K94" i="1"/>
  <c r="L94" i="1"/>
  <c r="K97" i="1"/>
  <c r="L97" i="1" s="1"/>
  <c r="Q83" i="1"/>
  <c r="R83" i="1"/>
  <c r="L96" i="1"/>
  <c r="K43" i="1"/>
  <c r="L93" i="1"/>
  <c r="L86" i="1"/>
  <c r="R88" i="1"/>
  <c r="Q97" i="1"/>
  <c r="R97" i="1" s="1"/>
  <c r="L83" i="1"/>
  <c r="Q82" i="1"/>
  <c r="R82" i="1" s="1"/>
  <c r="Q78" i="1"/>
  <c r="R78" i="1"/>
  <c r="O86" i="1"/>
  <c r="O82" i="1"/>
  <c r="L70" i="1"/>
  <c r="L42" i="1"/>
  <c r="Q94" i="1"/>
  <c r="R94" i="1"/>
  <c r="K44" i="1"/>
  <c r="H59" i="1" s="1"/>
  <c r="Q93" i="1"/>
  <c r="R93" i="1"/>
  <c r="L43" i="1"/>
  <c r="L79" i="1"/>
  <c r="Q43" i="1" l="1"/>
  <c r="O43" i="1"/>
  <c r="R43" i="1" s="1"/>
  <c r="H60" i="1"/>
  <c r="I59" i="1"/>
  <c r="I60" i="1" s="1"/>
  <c r="N44" i="1"/>
  <c r="Q86" i="1"/>
  <c r="R86" i="1" s="1"/>
  <c r="Q41" i="1"/>
  <c r="R41" i="1" s="1"/>
  <c r="Q79" i="1"/>
  <c r="R79" i="1" s="1"/>
  <c r="Q96" i="1"/>
  <c r="R96" i="1" s="1"/>
  <c r="T44" i="1" l="1"/>
  <c r="Q44" i="1"/>
  <c r="K59" i="1"/>
  <c r="O44" i="1"/>
  <c r="R44" i="1" s="1"/>
  <c r="L59" i="1" l="1"/>
  <c r="N59" i="1"/>
  <c r="K60" i="1"/>
  <c r="N60" i="1" l="1"/>
  <c r="U60" i="1"/>
  <c r="O59" i="1"/>
  <c r="L60" i="1"/>
  <c r="O60" i="1" s="1"/>
</calcChain>
</file>

<file path=xl/sharedStrings.xml><?xml version="1.0" encoding="utf-8"?>
<sst xmlns="http://schemas.openxmlformats.org/spreadsheetml/2006/main" count="219" uniqueCount="122">
  <si>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</si>
  <si>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</si>
  <si>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</si>
  <si>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</si>
  <si>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</si>
  <si>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</si>
  <si>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</si>
  <si>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</si>
  <si>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</si>
  <si>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</si>
  <si>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</si>
  <si>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</si>
  <si>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</si>
  <si>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</si>
  <si>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</si>
  <si>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</si>
  <si>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</si>
  <si>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</si>
  <si>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</si>
  <si>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</si>
  <si>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</si>
  <si>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обсяг видатків</t>
  </si>
  <si>
    <t>од.</t>
  </si>
  <si>
    <t>рішення сесії міської ради</t>
  </si>
  <si>
    <t>розрахунково</t>
  </si>
  <si>
    <t>Будівництво об’єктів житлово-комунального господарства</t>
  </si>
  <si>
    <t xml:space="preserve">од. </t>
  </si>
  <si>
    <t>обсяг видатків, в т.ч.:</t>
  </si>
  <si>
    <t>0443</t>
  </si>
  <si>
    <t>грн.</t>
  </si>
  <si>
    <t>Забезпечення будівництва об’єктів</t>
  </si>
  <si>
    <t>Забезпечення реконструкції об’єктів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</si>
  <si>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</si>
  <si>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</si>
  <si>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</si>
  <si>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</si>
  <si>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</si>
  <si>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</si>
  <si>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</si>
  <si>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</si>
  <si>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</si>
  <si>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</si>
  <si>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розвитку інфрастуктури території</t>
  </si>
  <si>
    <t>8.</t>
  </si>
  <si>
    <t>Завдання</t>
  </si>
  <si>
    <t>гривень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</si>
  <si>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</si>
  <si>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Касові видатки (надані кредити з бюджету)</t>
  </si>
  <si>
    <t xml:space="preserve">Результативні показники бюджетної програми та аналіз їх виконання </t>
  </si>
  <si>
    <t>9.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</si>
  <si>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</si>
  <si>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</si>
  <si>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</si>
  <si>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7310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</si>
  <si>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</si>
  <si>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</si>
  <si>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</si>
  <si>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</si>
  <si>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</si>
  <si>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</si>
  <si>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</si>
  <si>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</si>
  <si>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</si>
  <si>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</si>
  <si>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</si>
  <si>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(найменування відповідального виконавця)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</si>
  <si>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</si>
  <si>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</si>
  <si>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</si>
  <si>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від 01 листопада 2022 року № 359)</t>
  </si>
  <si>
    <t>Напрями використання бюджетних коштів*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</si>
  <si>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</si>
  <si>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</si>
  <si>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кількість об'єктів будівництва</t>
  </si>
  <si>
    <t>відс.</t>
  </si>
  <si>
    <t>9.1. 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</si>
  <si>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</si>
  <si>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</si>
  <si>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</si>
  <si>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</si>
  <si>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Василь КАБАЛЬСЬКИЙ</t>
  </si>
  <si>
    <t>(Власне ім'я, ПРІЗВИЩЕ)</t>
  </si>
  <si>
    <t>Наталія ФУР'ЯНОВА</t>
  </si>
  <si>
    <t>місцевого бюджету на 01.01.2024 року</t>
  </si>
  <si>
    <r>
      <t xml:space="preserve">Завдання 1. </t>
    </r>
    <r>
      <rPr>
        <sz val="12"/>
        <rFont val="Times New Roman"/>
        <family val="1"/>
        <charset val="204"/>
      </rPr>
      <t>Забезпечення реконструкції та реставрації об’єктів</t>
    </r>
  </si>
  <si>
    <r>
      <t xml:space="preserve">Завдання 2. </t>
    </r>
    <r>
      <rPr>
        <sz val="12"/>
        <rFont val="Times New Roman"/>
        <family val="1"/>
        <charset val="204"/>
      </rPr>
      <t>Забезпечення будівництва об’єктів</t>
    </r>
  </si>
  <si>
    <t>обсяг видатків на погашення кредиторської заборгованості, яка виникла станом на 01.01.2023, а саме: робочий проект на "Реконструкція під'їзної дороги від вул. Вінницьке шосе до вул. Вінницьке шосе, 18 (індустріальний парк) в м Хмельницькому</t>
  </si>
  <si>
    <t xml:space="preserve">обсяг видатків на реконструкцію парку-пам"ятки садово-паркового мистецтва місцевого значення "Парк ім. М.Чекмана." Ділянка колеса огляду </t>
  </si>
  <si>
    <t xml:space="preserve">обсяг видатків на коригування проектно-кошторисної документації "Реконструкція скидного колектора та розчистка річки Плоскої" </t>
  </si>
  <si>
    <t>кількість об`єктів, які необхідно та планується реконструювати</t>
  </si>
  <si>
    <t>службова записка відділу з благоустрою</t>
  </si>
  <si>
    <t>кількість проектно-кошторисної документації на реконструкцію  об`єктів, яку необхідно та планується коригувати</t>
  </si>
  <si>
    <t>витрати на реконструкцію 1 об`єкта</t>
  </si>
  <si>
    <t>витрати на коригування 1 проектно-кошторисної документації на реконструкцію об`єкта</t>
  </si>
  <si>
    <t>рівень погашення кредиторської заборгованості за 2022 рік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</si>
  <si>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</si>
  <si>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питома вага кількості проектно-кошторисної документації, що заплановано коригувати до кількості, що необхідно коригувати</t>
  </si>
  <si>
    <t>обсяг видатків на коригування кошторисної частини проекту та проведення експертизи "Будівництво системи водопостачання в с. Бахматівці Хмельницького району Хмельницької області"</t>
  </si>
  <si>
    <t>обсяг видатків на нове будівництво водогону в с. Велика Калинівка Хмельницього району Хмельницької області</t>
  </si>
  <si>
    <t>кількість об`єктів будівництва, для яких необхідно та планується здійснити  коригування кошторисної частини проекту та проведення експертизи</t>
  </si>
  <si>
    <t xml:space="preserve">службова записка відділу інженерних мереж та комунікацій </t>
  </si>
  <si>
    <t>витрати на коригування кошторисної частини проекту та проведення експертизи одного об`єкту</t>
  </si>
  <si>
    <t>витрати на коригування 1 проектно-кошторисної документації на будівицтво об`єкта</t>
  </si>
  <si>
    <t xml:space="preserve">відсоток передбачених коштів на  будівництво системи водопостачання в с. Бахматівці Хмельницького району Хмельницької області відповідно до зведеного кошторису </t>
  </si>
  <si>
    <t xml:space="preserve">відсоток передбачених коштів на  нове будівництво водогону в с. Велика Калинівка Хмельницього району Хмельницької області відповідно до зведеного кошторису </t>
  </si>
  <si>
    <t>Виконання бюджетної програми становить 90,0 % до затверджених призначень в 2023 р.</t>
  </si>
  <si>
    <t>Забезпечення реконструкції об’єктів - погашення кредиторської заборгованості за 2022 рік</t>
  </si>
  <si>
    <t>Завдання 2. Забезпечення будівництва об’єктів</t>
  </si>
  <si>
    <t>Завдання 1. Забезпечення реконструкції об’єктів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</si>
  <si>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</si>
  <si>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Пояснення: розбіжності відсутні.</t>
  </si>
  <si>
    <t>Пояснення: п. 1 недоосвоєння коштів; п.2 економія коштів.</t>
  </si>
  <si>
    <t>Пояснення: п.1, 3 розбіжності відсутні,  п. 2 у зв'язку з недосвоєнням коштів.</t>
  </si>
  <si>
    <t>Пояснення: п.2 кошти не освоєні, роботи у 2023 році проводитися не будуть, п. 3 укладено договір на суму 3591,92119 тис. грн (2023-2024 рр.), роботи виконано на 60%, роботи продовжуються .</t>
  </si>
  <si>
    <t>Пояснення: п. 1 через неосвоєння коштів не здійснювалося коригування кошторисної частини проекту, п. 2 розбіжності відсутні.</t>
  </si>
  <si>
    <t>Пояснення: п. 1 неосвоєння коштів; п.2 не повне освєння коштів, роботи будуть продовжуватися.</t>
  </si>
  <si>
    <t>Пояснення: п. 1 неосвоєння коштів, п. 2 зниження % через  не повне освєння коштів в поточному році.</t>
  </si>
  <si>
    <t>Аналіз стану виконання результативних показників: показники затрат - в завданнях 1, 2 кошти освоєні в не повному обсязі  за вищезазначених причин; показники продкту - в завданні 1-виконані, в завданні 2 - через неосвоєння коштів 1 показник не виконаний; показники ефективності, якості - в завданнях 1, 2 недовиконання показників через те, що кошти освоєні в не повному обсязі.</t>
  </si>
  <si>
    <t xml:space="preserve">Заступник директора департаменту інфраструктури міста – начальник управління комунальної інфраструктури </t>
  </si>
  <si>
    <t>Пояснення: неосвоєння коштів у зв'язку з тим, що роботи по будівництву 1 об’єкта в 2023 році здійснюватися не будуть та ще по 1 об’єкту роботи будуть продовжуватися в наступних періодах.</t>
  </si>
  <si>
    <t>Пояснення: у зв'язку з фактичним освоєнням коштів.</t>
  </si>
  <si>
    <t>Пояснення: п. 1 залишок коштів в сумі 103,3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</si>
</sst>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93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2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2" applyFont="1" applyBorder="1" applyAlignment="1">
      <alignment horizontal="left" vertical="center" wrapText="1"/>
    </xf>
    <xf numFmtId="0" fontId="9" fillId="0" borderId="2" xfId="0" applyFont="1" applyFill="1" applyBorder="1"/>
    <xf numFmtId="0" fontId="2" fillId="0" borderId="2" xfId="2" applyNumberFormat="1" applyFont="1" applyFill="1" applyBorder="1" applyAlignment="1">
      <alignment vertical="center" wrapText="1"/>
    </xf>
    <xf numFmtId="0" fontId="10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0" xfId="3" applyFont="1" applyBorder="1" applyAlignment="1">
      <alignment vertical="top"/>
    </xf>
    <xf numFmtId="0" fontId="8" fillId="0" borderId="1" xfId="3" applyFont="1" applyBorder="1" applyAlignme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0" fillId="0" borderId="0" xfId="0" applyFont="1" applyAlignment="1">
      <alignment horizontal="left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/>
    <xf numFmtId="0" fontId="2" fillId="0" borderId="0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3" fillId="0" borderId="0" xfId="0" applyFont="1"/>
    <xf numFmtId="0" fontId="2" fillId="0" borderId="0" xfId="3" applyFont="1" applyFill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4" xfId="0" applyFont="1" applyBorder="1"/>
    <xf numFmtId="0" fontId="9" fillId="0" borderId="3" xfId="0" applyFont="1" applyBorder="1"/>
    <xf numFmtId="0" fontId="9" fillId="0" borderId="5" xfId="0" applyFont="1" applyBorder="1" applyAlignment="1"/>
    <xf numFmtId="0" fontId="2" fillId="0" borderId="0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1" applyFont="1" applyAlignment="1"/>
    <xf numFmtId="1" fontId="2" fillId="0" borderId="0" xfId="0" applyNumberFormat="1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wrapText="1"/>
    </xf>
    <xf numFmtId="0" fontId="12" fillId="0" borderId="2" xfId="0" applyFont="1" applyBorder="1"/>
    <xf numFmtId="2" fontId="9" fillId="0" borderId="0" xfId="0" applyNumberFormat="1" applyFont="1"/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74" fontId="16" fillId="0" borderId="0" xfId="0" applyNumberFormat="1" applyFont="1"/>
    <xf numFmtId="0" fontId="13" fillId="0" borderId="0" xfId="0" applyFont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6" fillId="0" borderId="1" xfId="0" applyFont="1" applyBorder="1" applyAlignment="1">
      <alignment horizontal="center"/>
    </xf>
    <xf numFmtId="0" fontId="17" fillId="0" borderId="0" xfId="0" applyFont="1"/>
    <xf numFmtId="0" fontId="13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74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174" fontId="2" fillId="0" borderId="3" xfId="0" applyNumberFormat="1" applyFont="1" applyFill="1" applyBorder="1" applyAlignment="1">
      <alignment horizontal="center" vertical="center" wrapText="1"/>
    </xf>
    <xf numFmtId="174" fontId="13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16" fillId="0" borderId="0" xfId="0" applyFont="1" applyBorder="1"/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3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justify"/>
    </xf>
    <xf numFmtId="0" fontId="14" fillId="0" borderId="0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5"/>
  <sheetViews>
    <sheetView tabSelected="1" view="pageBreakPreview" zoomScaleNormal="100" zoomScaleSheetLayoutView="100" workbookViewId="0">
      <selection activeCell="C50" sqref="C50:Q50"/>
    </sheetView>
  </sheetViews>
  <sheetFormatPr defaultRowHeight="15" x14ac:dyDescent="0.25"/>
  <cols>
    <col min="1" max="1" width="4.85546875" style="57" customWidth="1"/>
    <col min="2" max="2" width="11.7109375" style="5" customWidth="1"/>
    <col min="3" max="3" width="6.85546875" style="5" customWidth="1"/>
    <col min="4" max="4" width="11.140625" style="5" customWidth="1"/>
    <col min="5" max="5" width="12.5703125" style="5" customWidth="1"/>
    <col min="6" max="6" width="9" style="5" hidden="1" customWidth="1"/>
    <col min="7" max="7" width="11.140625" style="5" customWidth="1"/>
    <col min="8" max="8" width="13.42578125" style="5" customWidth="1"/>
    <col min="9" max="9" width="15.140625" style="5" customWidth="1"/>
    <col min="10" max="10" width="12" style="5" customWidth="1"/>
    <col min="11" max="11" width="14.85546875" style="5" customWidth="1"/>
    <col min="12" max="12" width="12.7109375" style="5" customWidth="1"/>
    <col min="13" max="13" width="11.42578125" style="5" customWidth="1"/>
    <col min="14" max="15" width="13.5703125" style="5" customWidth="1"/>
    <col min="16" max="16" width="15" style="5" customWidth="1"/>
    <col min="17" max="18" width="14.140625" style="5" customWidth="1"/>
    <col min="19" max="19" width="9.7109375" style="5" customWidth="1"/>
    <col min="20" max="20" width="11.140625" style="5" customWidth="1"/>
    <col min="21" max="21" width="10.7109375" style="5" customWidth="1"/>
    <col min="22" max="16384" width="9.140625" style="5"/>
  </cols>
  <sheetData>
    <row r="1" spans="1:18" x14ac:dyDescent="0.25">
      <c r="O1" s="2" t="s">
        <v>6</v>
      </c>
    </row>
    <row r="2" spans="1:18" x14ac:dyDescent="0.25">
      <c r="O2" s="2" t="s">
        <v>3</v>
      </c>
    </row>
    <row r="3" spans="1:18" x14ac:dyDescent="0.25">
      <c r="O3" s="2" t="s">
        <v>4</v>
      </c>
    </row>
    <row r="4" spans="1:18" x14ac:dyDescent="0.25">
      <c r="O4" s="3" t="s">
        <v>5</v>
      </c>
    </row>
    <row r="5" spans="1:18" x14ac:dyDescent="0.25">
      <c r="O5" s="3" t="s">
        <v>69</v>
      </c>
    </row>
    <row r="8" spans="1:18" x14ac:dyDescent="0.25">
      <c r="K8" s="35" t="s">
        <v>32</v>
      </c>
      <c r="L8" s="24"/>
      <c r="O8" s="24"/>
      <c r="P8" s="24"/>
    </row>
    <row r="9" spans="1:18" ht="15.75" x14ac:dyDescent="0.25">
      <c r="I9" s="131" t="s">
        <v>33</v>
      </c>
      <c r="J9" s="131"/>
      <c r="K9" s="131"/>
      <c r="L9" s="131"/>
      <c r="M9" s="34"/>
      <c r="N9" s="34"/>
      <c r="O9" s="34"/>
      <c r="P9" s="34"/>
      <c r="Q9" s="34"/>
    </row>
    <row r="10" spans="1:18" ht="15.75" x14ac:dyDescent="0.25">
      <c r="I10" s="131" t="s">
        <v>83</v>
      </c>
      <c r="J10" s="131"/>
      <c r="K10" s="131"/>
      <c r="L10" s="131"/>
      <c r="M10" s="34"/>
      <c r="N10" s="34"/>
      <c r="O10" s="34"/>
      <c r="P10" s="34"/>
    </row>
    <row r="13" spans="1:18" ht="18.75" customHeight="1" x14ac:dyDescent="0.25">
      <c r="A13" s="57" t="s">
        <v>0</v>
      </c>
      <c r="B13" s="139">
        <v>1400000</v>
      </c>
      <c r="C13" s="139"/>
      <c r="E13" s="1"/>
      <c r="F13" s="1"/>
      <c r="G13" s="1" t="s">
        <v>66</v>
      </c>
      <c r="H13" s="1"/>
      <c r="I13" s="6"/>
      <c r="J13" s="6"/>
      <c r="K13" s="6"/>
      <c r="L13" s="6"/>
      <c r="M13" s="6"/>
      <c r="N13" s="6"/>
      <c r="Q13" s="161" t="s">
        <v>57</v>
      </c>
      <c r="R13" s="161"/>
    </row>
    <row r="14" spans="1:18" ht="69" customHeight="1" x14ac:dyDescent="0.25">
      <c r="B14" s="125" t="s">
        <v>51</v>
      </c>
      <c r="C14" s="125"/>
      <c r="E14" s="55"/>
      <c r="F14" s="55"/>
      <c r="G14" s="163" t="s">
        <v>55</v>
      </c>
      <c r="H14" s="163"/>
      <c r="I14" s="163"/>
      <c r="J14" s="163"/>
      <c r="K14" s="163"/>
      <c r="L14" s="163"/>
      <c r="M14" s="55"/>
      <c r="N14" s="55"/>
      <c r="Q14" s="162" t="s">
        <v>58</v>
      </c>
      <c r="R14" s="162"/>
    </row>
    <row r="15" spans="1:18" x14ac:dyDescent="0.25">
      <c r="B15" s="7"/>
      <c r="Q15" s="43"/>
      <c r="R15" s="43"/>
    </row>
    <row r="16" spans="1:18" ht="18" customHeight="1" x14ac:dyDescent="0.25">
      <c r="A16" s="57" t="s">
        <v>1</v>
      </c>
      <c r="B16" s="139">
        <v>1410000</v>
      </c>
      <c r="C16" s="139"/>
      <c r="E16" s="28"/>
      <c r="F16" s="28"/>
      <c r="G16" s="1" t="s">
        <v>66</v>
      </c>
      <c r="H16" s="28"/>
      <c r="I16" s="6"/>
      <c r="J16" s="6"/>
      <c r="K16" s="6"/>
      <c r="L16" s="6"/>
      <c r="M16" s="6"/>
      <c r="N16" s="6"/>
      <c r="Q16" s="161" t="s">
        <v>57</v>
      </c>
      <c r="R16" s="161"/>
    </row>
    <row r="17" spans="1:24" ht="66.75" customHeight="1" x14ac:dyDescent="0.25">
      <c r="B17" s="125" t="s">
        <v>51</v>
      </c>
      <c r="C17" s="125"/>
      <c r="E17" s="55"/>
      <c r="F17" s="55"/>
      <c r="G17" s="163" t="s">
        <v>65</v>
      </c>
      <c r="H17" s="163"/>
      <c r="I17" s="163"/>
      <c r="J17" s="163"/>
      <c r="K17" s="163"/>
      <c r="L17" s="163"/>
      <c r="M17" s="55"/>
      <c r="N17" s="55"/>
      <c r="Q17" s="162" t="s">
        <v>58</v>
      </c>
      <c r="R17" s="162"/>
    </row>
    <row r="18" spans="1:24" x14ac:dyDescent="0.25">
      <c r="B18" s="7"/>
      <c r="Q18" s="43"/>
      <c r="R18" s="43"/>
    </row>
    <row r="19" spans="1:24" ht="18.75" customHeight="1" x14ac:dyDescent="0.25">
      <c r="A19" s="57" t="s">
        <v>2</v>
      </c>
      <c r="B19" s="139">
        <v>1417310</v>
      </c>
      <c r="C19" s="139"/>
      <c r="E19" s="134" t="s">
        <v>53</v>
      </c>
      <c r="F19" s="134"/>
      <c r="G19" s="134"/>
      <c r="I19" s="135" t="s">
        <v>28</v>
      </c>
      <c r="J19" s="135"/>
      <c r="L19" s="134" t="s">
        <v>25</v>
      </c>
      <c r="M19" s="134"/>
      <c r="N19" s="134"/>
      <c r="O19" s="134"/>
      <c r="P19" s="134"/>
      <c r="Q19" s="137" t="s">
        <v>67</v>
      </c>
      <c r="R19" s="138"/>
    </row>
    <row r="20" spans="1:24" ht="67.5" customHeight="1" x14ac:dyDescent="0.25">
      <c r="B20" s="125" t="s">
        <v>51</v>
      </c>
      <c r="C20" s="125"/>
      <c r="E20" s="126" t="s">
        <v>52</v>
      </c>
      <c r="F20" s="126"/>
      <c r="G20" s="126"/>
      <c r="I20" s="125" t="s">
        <v>54</v>
      </c>
      <c r="J20" s="125"/>
      <c r="L20" s="164" t="s">
        <v>56</v>
      </c>
      <c r="M20" s="164"/>
      <c r="N20" s="164"/>
      <c r="O20" s="164"/>
      <c r="P20" s="164"/>
      <c r="Q20" s="162" t="s">
        <v>59</v>
      </c>
      <c r="R20" s="162"/>
    </row>
    <row r="21" spans="1:24" ht="15.75" x14ac:dyDescent="0.25">
      <c r="B21" s="36"/>
      <c r="D21" s="27"/>
      <c r="E21" s="27"/>
      <c r="F21" s="27"/>
      <c r="G21" s="27"/>
      <c r="H21" s="27"/>
      <c r="J21" s="27"/>
      <c r="K21" s="27"/>
      <c r="L21" s="27"/>
      <c r="M21" s="27"/>
      <c r="N21" s="27"/>
      <c r="O21" s="27"/>
    </row>
    <row r="22" spans="1:24" ht="15.75" customHeight="1" x14ac:dyDescent="0.25">
      <c r="A22" s="58" t="s">
        <v>34</v>
      </c>
      <c r="B22" s="136" t="s">
        <v>35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43"/>
      <c r="T22" s="43"/>
      <c r="U22" s="38"/>
    </row>
    <row r="23" spans="1:24" ht="15.75" x14ac:dyDescent="0.25">
      <c r="A23" s="5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7"/>
      <c r="T23" s="47"/>
      <c r="U23" s="37"/>
      <c r="V23" s="9"/>
      <c r="W23" s="9"/>
      <c r="X23" s="9"/>
    </row>
    <row r="24" spans="1:24" ht="17.100000000000001" customHeight="1" x14ac:dyDescent="0.25">
      <c r="A24" s="44"/>
      <c r="B24" s="39" t="s">
        <v>14</v>
      </c>
      <c r="C24" s="132" t="s">
        <v>36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49"/>
      <c r="Q24" s="49"/>
      <c r="R24" s="49"/>
      <c r="S24" s="49"/>
      <c r="T24" s="49"/>
      <c r="U24" s="49"/>
      <c r="V24" s="49"/>
      <c r="W24" s="49"/>
      <c r="X24" s="9"/>
    </row>
    <row r="25" spans="1:24" ht="17.100000000000001" customHeight="1" x14ac:dyDescent="0.25">
      <c r="A25" s="44"/>
      <c r="B25" s="39">
        <v>1</v>
      </c>
      <c r="C25" s="133" t="s">
        <v>41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49"/>
      <c r="Q25" s="49"/>
      <c r="R25" s="49"/>
      <c r="S25" s="49"/>
      <c r="T25" s="49"/>
      <c r="U25" s="49"/>
      <c r="V25" s="49"/>
      <c r="W25" s="49"/>
      <c r="X25" s="9"/>
    </row>
    <row r="26" spans="1:24" ht="15.75" x14ac:dyDescent="0.25">
      <c r="A26" s="5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9"/>
      <c r="V26" s="9"/>
      <c r="W26" s="9"/>
      <c r="X26" s="9"/>
    </row>
    <row r="27" spans="1:24" ht="18" customHeight="1" x14ac:dyDescent="0.25">
      <c r="A27" s="58" t="s">
        <v>37</v>
      </c>
      <c r="B27" s="40" t="s">
        <v>38</v>
      </c>
      <c r="C27" s="40"/>
      <c r="D27" s="40"/>
      <c r="E27" s="43"/>
      <c r="F27" s="128" t="s">
        <v>42</v>
      </c>
      <c r="G27" s="128"/>
      <c r="H27" s="128"/>
      <c r="I27" s="128"/>
      <c r="J27" s="128"/>
      <c r="K27" s="128"/>
      <c r="L27" s="128"/>
      <c r="M27" s="128"/>
      <c r="N27" s="128"/>
      <c r="O27" s="47"/>
      <c r="P27" s="47"/>
      <c r="Q27" s="47"/>
      <c r="R27" s="47"/>
      <c r="S27" s="47"/>
      <c r="T27" s="47"/>
      <c r="U27" s="9"/>
      <c r="V27" s="9"/>
      <c r="W27" s="9"/>
      <c r="X27" s="9"/>
    </row>
    <row r="28" spans="1:24" ht="15.75" x14ac:dyDescent="0.25">
      <c r="A28" s="59"/>
      <c r="B28" s="43"/>
      <c r="C28" s="43"/>
      <c r="D28" s="43"/>
      <c r="E28" s="43"/>
      <c r="F28" s="41"/>
      <c r="G28" s="47"/>
      <c r="H28" s="47"/>
      <c r="I28" s="47"/>
      <c r="J28" s="47"/>
      <c r="K28" s="47"/>
      <c r="L28" s="47"/>
      <c r="M28" s="48"/>
      <c r="N28" s="47"/>
      <c r="O28" s="47"/>
      <c r="P28" s="47"/>
      <c r="Q28" s="47"/>
      <c r="R28" s="47"/>
      <c r="S28" s="47"/>
      <c r="T28" s="47"/>
      <c r="U28" s="9"/>
      <c r="V28" s="9"/>
      <c r="W28" s="9"/>
      <c r="X28" s="9"/>
    </row>
    <row r="29" spans="1:24" ht="18" customHeight="1" x14ac:dyDescent="0.25">
      <c r="A29" s="60" t="s">
        <v>12</v>
      </c>
      <c r="B29" s="4" t="s">
        <v>39</v>
      </c>
      <c r="C29" s="42"/>
      <c r="D29" s="4"/>
      <c r="E29" s="4"/>
      <c r="F29" s="4"/>
      <c r="G29" s="4"/>
      <c r="H29" s="4"/>
      <c r="I29" s="4"/>
      <c r="J29" s="4"/>
      <c r="K29" s="4"/>
      <c r="L29" s="4"/>
      <c r="M29" s="43"/>
      <c r="N29" s="43"/>
      <c r="O29" s="43"/>
      <c r="P29" s="43"/>
      <c r="Q29" s="43"/>
      <c r="R29" s="43"/>
      <c r="S29" s="47"/>
      <c r="T29" s="47"/>
      <c r="U29" s="9"/>
      <c r="V29" s="9"/>
      <c r="W29" s="9"/>
      <c r="X29" s="9"/>
    </row>
    <row r="30" spans="1:24" x14ac:dyDescent="0.25">
      <c r="A30" s="5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7"/>
      <c r="T30" s="47"/>
      <c r="U30" s="9"/>
      <c r="V30" s="9"/>
      <c r="W30" s="9"/>
      <c r="X30" s="9"/>
    </row>
    <row r="31" spans="1:24" ht="18" customHeight="1" x14ac:dyDescent="0.25">
      <c r="A31" s="44"/>
      <c r="B31" s="39" t="s">
        <v>14</v>
      </c>
      <c r="C31" s="132" t="s">
        <v>44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49"/>
      <c r="Q31" s="49"/>
      <c r="R31" s="49"/>
      <c r="S31" s="49"/>
      <c r="T31" s="49"/>
      <c r="U31" s="47"/>
      <c r="V31" s="9"/>
      <c r="W31" s="9"/>
      <c r="X31" s="9"/>
    </row>
    <row r="32" spans="1:24" ht="18" customHeight="1" x14ac:dyDescent="0.25">
      <c r="A32" s="44"/>
      <c r="B32" s="39">
        <v>1</v>
      </c>
      <c r="C32" s="133" t="s">
        <v>108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49"/>
      <c r="Q32" s="49"/>
      <c r="R32" s="49"/>
      <c r="S32" s="49"/>
      <c r="T32" s="49"/>
      <c r="U32" s="47"/>
      <c r="V32" s="9"/>
      <c r="W32" s="9"/>
      <c r="X32" s="9"/>
    </row>
    <row r="33" spans="1:46" ht="18" customHeight="1" x14ac:dyDescent="0.25">
      <c r="A33" s="59"/>
      <c r="B33" s="39">
        <v>2</v>
      </c>
      <c r="C33" s="133" t="s">
        <v>107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49"/>
      <c r="Q33" s="49"/>
      <c r="R33" s="49"/>
      <c r="S33" s="49"/>
      <c r="T33" s="49"/>
      <c r="U33" s="49"/>
      <c r="V33" s="49"/>
      <c r="W33" s="49"/>
      <c r="X33" s="9"/>
    </row>
    <row r="34" spans="1:46" x14ac:dyDescent="0.25">
      <c r="S34" s="9"/>
      <c r="T34" s="9"/>
      <c r="U34" s="9"/>
      <c r="V34" s="30"/>
      <c r="W34" s="9"/>
      <c r="X34" s="9"/>
    </row>
    <row r="35" spans="1:46" ht="15.75" x14ac:dyDescent="0.25">
      <c r="A35" s="57" t="s">
        <v>15</v>
      </c>
      <c r="B35" s="45" t="s">
        <v>40</v>
      </c>
      <c r="S35" s="9"/>
      <c r="T35" s="9"/>
      <c r="U35" s="9"/>
      <c r="V35" s="30"/>
      <c r="W35" s="9"/>
      <c r="X35" s="9"/>
    </row>
    <row r="36" spans="1:46" ht="15.75" x14ac:dyDescent="0.25">
      <c r="B36" s="36"/>
      <c r="D36" s="27"/>
      <c r="E36" s="27"/>
      <c r="F36" s="27"/>
      <c r="G36" s="27"/>
      <c r="H36" s="27"/>
      <c r="J36" s="27"/>
      <c r="K36" s="27"/>
      <c r="L36" s="27"/>
      <c r="M36" s="27"/>
      <c r="N36" s="27"/>
      <c r="O36" s="27"/>
      <c r="S36" s="9"/>
      <c r="T36" s="9"/>
      <c r="U36" s="9"/>
      <c r="V36" s="9"/>
      <c r="W36" s="9"/>
      <c r="X36" s="9"/>
    </row>
    <row r="37" spans="1:46" ht="15.75" x14ac:dyDescent="0.25">
      <c r="B37" s="4"/>
      <c r="R37" s="5" t="s">
        <v>45</v>
      </c>
    </row>
    <row r="38" spans="1:46" ht="36" customHeight="1" x14ac:dyDescent="0.25">
      <c r="A38" s="143" t="s">
        <v>14</v>
      </c>
      <c r="B38" s="148" t="s">
        <v>70</v>
      </c>
      <c r="C38" s="149"/>
      <c r="D38" s="149"/>
      <c r="E38" s="149"/>
      <c r="F38" s="149"/>
      <c r="G38" s="149"/>
      <c r="H38" s="149"/>
      <c r="I38" s="150"/>
      <c r="J38" s="127" t="s">
        <v>10</v>
      </c>
      <c r="K38" s="127"/>
      <c r="L38" s="127"/>
      <c r="M38" s="127" t="s">
        <v>47</v>
      </c>
      <c r="N38" s="127"/>
      <c r="O38" s="127"/>
      <c r="P38" s="127" t="s">
        <v>11</v>
      </c>
      <c r="Q38" s="127"/>
      <c r="R38" s="127"/>
      <c r="S38" s="9"/>
    </row>
    <row r="39" spans="1:46" ht="33" customHeight="1" x14ac:dyDescent="0.25">
      <c r="A39" s="144"/>
      <c r="B39" s="151"/>
      <c r="C39" s="152"/>
      <c r="D39" s="152"/>
      <c r="E39" s="152"/>
      <c r="F39" s="152"/>
      <c r="G39" s="152"/>
      <c r="H39" s="152"/>
      <c r="I39" s="153"/>
      <c r="J39" s="8" t="s">
        <v>7</v>
      </c>
      <c r="K39" s="8" t="s">
        <v>8</v>
      </c>
      <c r="L39" s="8" t="s">
        <v>9</v>
      </c>
      <c r="M39" s="8" t="s">
        <v>7</v>
      </c>
      <c r="N39" s="16" t="s">
        <v>8</v>
      </c>
      <c r="O39" s="8" t="s">
        <v>9</v>
      </c>
      <c r="P39" s="10" t="s">
        <v>7</v>
      </c>
      <c r="Q39" s="8" t="s">
        <v>8</v>
      </c>
      <c r="R39" s="8" t="s">
        <v>9</v>
      </c>
      <c r="S39" s="9"/>
    </row>
    <row r="40" spans="1:46" ht="15.75" customHeight="1" x14ac:dyDescent="0.25">
      <c r="A40" s="31">
        <v>1</v>
      </c>
      <c r="B40" s="127">
        <v>2</v>
      </c>
      <c r="C40" s="127"/>
      <c r="D40" s="127"/>
      <c r="E40" s="127"/>
      <c r="F40" s="127"/>
      <c r="G40" s="127"/>
      <c r="H40" s="127"/>
      <c r="I40" s="127"/>
      <c r="J40" s="8">
        <v>3</v>
      </c>
      <c r="K40" s="8">
        <v>4</v>
      </c>
      <c r="L40" s="8">
        <v>5</v>
      </c>
      <c r="M40" s="8">
        <v>6</v>
      </c>
      <c r="N40" s="16">
        <v>7</v>
      </c>
      <c r="O40" s="16">
        <v>8</v>
      </c>
      <c r="P40" s="8">
        <v>9</v>
      </c>
      <c r="Q40" s="8">
        <v>10</v>
      </c>
      <c r="R40" s="8">
        <v>11</v>
      </c>
      <c r="S40" s="11"/>
    </row>
    <row r="41" spans="1:46" ht="21.75" customHeight="1" x14ac:dyDescent="0.25">
      <c r="A41" s="31">
        <v>1</v>
      </c>
      <c r="B41" s="187" t="s">
        <v>106</v>
      </c>
      <c r="C41" s="188"/>
      <c r="D41" s="188"/>
      <c r="E41" s="188"/>
      <c r="F41" s="188"/>
      <c r="G41" s="188"/>
      <c r="H41" s="188"/>
      <c r="I41" s="189"/>
      <c r="J41" s="8"/>
      <c r="K41" s="17">
        <f>K71</f>
        <v>226400</v>
      </c>
      <c r="L41" s="17">
        <f>K41</f>
        <v>226400</v>
      </c>
      <c r="M41" s="8"/>
      <c r="N41" s="106">
        <f>N71</f>
        <v>226400</v>
      </c>
      <c r="O41" s="106">
        <f>N41</f>
        <v>226400</v>
      </c>
      <c r="P41" s="8"/>
      <c r="Q41" s="17">
        <f>N41-K41</f>
        <v>0</v>
      </c>
      <c r="R41" s="17">
        <f>Q41</f>
        <v>0</v>
      </c>
      <c r="S41" s="11"/>
    </row>
    <row r="42" spans="1:46" ht="18" customHeight="1" x14ac:dyDescent="0.25">
      <c r="A42" s="31">
        <v>2</v>
      </c>
      <c r="B42" s="154" t="s">
        <v>31</v>
      </c>
      <c r="C42" s="155"/>
      <c r="D42" s="155"/>
      <c r="E42" s="155"/>
      <c r="F42" s="155"/>
      <c r="G42" s="155"/>
      <c r="H42" s="155"/>
      <c r="I42" s="156"/>
      <c r="J42" s="17"/>
      <c r="K42" s="17">
        <f>K72+K73</f>
        <v>517800</v>
      </c>
      <c r="L42" s="17">
        <f>K42</f>
        <v>517800</v>
      </c>
      <c r="M42" s="17"/>
      <c r="N42" s="17">
        <f>N72+N73</f>
        <v>414404.91000000003</v>
      </c>
      <c r="O42" s="17">
        <f>N42</f>
        <v>414404.91000000003</v>
      </c>
      <c r="P42" s="17"/>
      <c r="Q42" s="17">
        <f>N42-K42</f>
        <v>-103395.08999999997</v>
      </c>
      <c r="R42" s="17">
        <f t="shared" ref="Q42:R44" si="0">O42-L42</f>
        <v>-103395.08999999997</v>
      </c>
      <c r="S42" s="9"/>
    </row>
    <row r="43" spans="1:46" s="24" customFormat="1" ht="18" customHeight="1" x14ac:dyDescent="0.2">
      <c r="A43" s="31">
        <v>3</v>
      </c>
      <c r="B43" s="154" t="s">
        <v>30</v>
      </c>
      <c r="C43" s="155"/>
      <c r="D43" s="155"/>
      <c r="E43" s="155"/>
      <c r="F43" s="155"/>
      <c r="G43" s="155"/>
      <c r="H43" s="155"/>
      <c r="I43" s="156"/>
      <c r="J43" s="25"/>
      <c r="K43" s="17">
        <f>K86</f>
        <v>1385964</v>
      </c>
      <c r="L43" s="17">
        <f>K43</f>
        <v>1385964</v>
      </c>
      <c r="M43" s="17"/>
      <c r="N43" s="17">
        <f>N86</f>
        <v>1276031.52</v>
      </c>
      <c r="O43" s="17">
        <f>N43</f>
        <v>1276031.52</v>
      </c>
      <c r="P43" s="17"/>
      <c r="Q43" s="17">
        <f t="shared" si="0"/>
        <v>-109932.47999999998</v>
      </c>
      <c r="R43" s="17">
        <f t="shared" si="0"/>
        <v>-109932.47999999998</v>
      </c>
      <c r="S43" s="26"/>
    </row>
    <row r="44" spans="1:46" ht="18" customHeight="1" x14ac:dyDescent="0.25">
      <c r="A44" s="31"/>
      <c r="B44" s="145" t="s">
        <v>13</v>
      </c>
      <c r="C44" s="146"/>
      <c r="D44" s="146"/>
      <c r="E44" s="146"/>
      <c r="F44" s="146"/>
      <c r="G44" s="146"/>
      <c r="H44" s="146"/>
      <c r="I44" s="147"/>
      <c r="J44" s="29"/>
      <c r="K44" s="17">
        <f>SUM(K41:K43)</f>
        <v>2130164</v>
      </c>
      <c r="L44" s="17">
        <f>SUM(L41:L43)</f>
        <v>2130164</v>
      </c>
      <c r="M44" s="17"/>
      <c r="N44" s="17">
        <f>SUM(N41:N43)</f>
        <v>1916836.4300000002</v>
      </c>
      <c r="O44" s="17">
        <f>N44</f>
        <v>1916836.4300000002</v>
      </c>
      <c r="P44" s="17"/>
      <c r="Q44" s="17">
        <f t="shared" si="0"/>
        <v>-213327.56999999983</v>
      </c>
      <c r="R44" s="17">
        <f t="shared" si="0"/>
        <v>-213327.56999999983</v>
      </c>
      <c r="T44" s="75">
        <f>N44/K44*100</f>
        <v>89.985392204543885</v>
      </c>
    </row>
    <row r="45" spans="1:46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46" ht="15.75" x14ac:dyDescent="0.25">
      <c r="A46" s="76" t="s">
        <v>71</v>
      </c>
      <c r="B46" s="9"/>
      <c r="C46" s="77"/>
      <c r="D46" s="77"/>
      <c r="E46" s="77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6" ht="15.75" x14ac:dyDescent="0.25">
      <c r="A47" s="5"/>
      <c r="B47" s="9"/>
      <c r="C47" s="77"/>
      <c r="D47" s="77"/>
      <c r="E47" s="77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6" ht="20.25" customHeight="1" x14ac:dyDescent="0.25">
      <c r="A48" s="5"/>
      <c r="B48" s="79" t="s">
        <v>14</v>
      </c>
      <c r="C48" s="121" t="s">
        <v>72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9"/>
    </row>
    <row r="49" spans="1:46" ht="15.75" x14ac:dyDescent="0.25">
      <c r="A49" s="5"/>
      <c r="B49" s="79">
        <v>1</v>
      </c>
      <c r="C49" s="121">
        <v>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9"/>
    </row>
    <row r="50" spans="1:46" ht="21.75" customHeight="1" x14ac:dyDescent="0.25">
      <c r="A50" s="5"/>
      <c r="B50" s="31">
        <v>1</v>
      </c>
      <c r="C50" s="157" t="s">
        <v>120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9"/>
    </row>
    <row r="51" spans="1:46" ht="33.75" customHeight="1" x14ac:dyDescent="0.25">
      <c r="A51" s="5"/>
      <c r="B51" s="31">
        <v>2</v>
      </c>
      <c r="C51" s="157" t="s">
        <v>119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9"/>
    </row>
    <row r="52" spans="1:46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46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46" ht="17.25" customHeight="1" x14ac:dyDescent="0.25">
      <c r="A54" s="57" t="s">
        <v>43</v>
      </c>
      <c r="B54" s="4" t="s">
        <v>46</v>
      </c>
    </row>
    <row r="55" spans="1:46" ht="15.75" x14ac:dyDescent="0.25">
      <c r="B55" s="4"/>
      <c r="O55" s="5" t="s">
        <v>45</v>
      </c>
    </row>
    <row r="56" spans="1:46" ht="30.75" customHeight="1" x14ac:dyDescent="0.25">
      <c r="A56" s="143" t="s">
        <v>14</v>
      </c>
      <c r="B56" s="148" t="s">
        <v>16</v>
      </c>
      <c r="C56" s="149"/>
      <c r="D56" s="149"/>
      <c r="E56" s="149"/>
      <c r="F56" s="150"/>
      <c r="G56" s="127" t="s">
        <v>10</v>
      </c>
      <c r="H56" s="127"/>
      <c r="I56" s="127"/>
      <c r="J56" s="127" t="s">
        <v>47</v>
      </c>
      <c r="K56" s="127"/>
      <c r="L56" s="127"/>
      <c r="M56" s="127" t="s">
        <v>11</v>
      </c>
      <c r="N56" s="127"/>
      <c r="O56" s="127"/>
    </row>
    <row r="57" spans="1:46" ht="33" customHeight="1" x14ac:dyDescent="0.25">
      <c r="A57" s="144"/>
      <c r="B57" s="151"/>
      <c r="C57" s="152"/>
      <c r="D57" s="152"/>
      <c r="E57" s="152"/>
      <c r="F57" s="153"/>
      <c r="G57" s="8" t="s">
        <v>7</v>
      </c>
      <c r="H57" s="8" t="s">
        <v>8</v>
      </c>
      <c r="I57" s="8" t="s">
        <v>9</v>
      </c>
      <c r="J57" s="8" t="s">
        <v>7</v>
      </c>
      <c r="K57" s="16" t="s">
        <v>8</v>
      </c>
      <c r="L57" s="8" t="s">
        <v>9</v>
      </c>
      <c r="M57" s="8" t="s">
        <v>7</v>
      </c>
      <c r="N57" s="8" t="s">
        <v>8</v>
      </c>
      <c r="O57" s="8" t="s">
        <v>9</v>
      </c>
    </row>
    <row r="58" spans="1:46" ht="18" customHeight="1" x14ac:dyDescent="0.25">
      <c r="A58" s="31">
        <v>1</v>
      </c>
      <c r="B58" s="165">
        <v>2</v>
      </c>
      <c r="C58" s="166"/>
      <c r="D58" s="166"/>
      <c r="E58" s="166"/>
      <c r="F58" s="167"/>
      <c r="G58" s="8">
        <v>3</v>
      </c>
      <c r="H58" s="8">
        <v>4</v>
      </c>
      <c r="I58" s="8">
        <v>5</v>
      </c>
      <c r="J58" s="8">
        <v>6</v>
      </c>
      <c r="K58" s="16">
        <v>7</v>
      </c>
      <c r="L58" s="16">
        <v>8</v>
      </c>
      <c r="M58" s="8">
        <v>9</v>
      </c>
      <c r="N58" s="8">
        <v>10</v>
      </c>
      <c r="O58" s="8">
        <v>11</v>
      </c>
    </row>
    <row r="59" spans="1:46" ht="64.5" customHeight="1" x14ac:dyDescent="0.25">
      <c r="A59" s="31"/>
      <c r="B59" s="168" t="s">
        <v>109</v>
      </c>
      <c r="C59" s="169"/>
      <c r="D59" s="169"/>
      <c r="E59" s="169"/>
      <c r="F59" s="170"/>
      <c r="G59" s="69"/>
      <c r="H59" s="70">
        <f>K44</f>
        <v>2130164</v>
      </c>
      <c r="I59" s="70">
        <f>H59</f>
        <v>2130164</v>
      </c>
      <c r="J59" s="70"/>
      <c r="K59" s="70">
        <f>N44</f>
        <v>1916836.4300000002</v>
      </c>
      <c r="L59" s="70">
        <f>K59</f>
        <v>1916836.4300000002</v>
      </c>
      <c r="M59" s="70"/>
      <c r="N59" s="70">
        <f>K59-H59</f>
        <v>-213327.56999999983</v>
      </c>
      <c r="O59" s="70">
        <f>L59-I59</f>
        <v>-213327.56999999983</v>
      </c>
    </row>
    <row r="60" spans="1:46" s="24" customFormat="1" ht="21.75" customHeight="1" x14ac:dyDescent="0.25">
      <c r="A60" s="61"/>
      <c r="B60" s="173" t="s">
        <v>13</v>
      </c>
      <c r="C60" s="174"/>
      <c r="D60" s="174"/>
      <c r="E60" s="174"/>
      <c r="F60" s="175"/>
      <c r="G60" s="71"/>
      <c r="H60" s="70">
        <f>SUM(H59:H59)</f>
        <v>2130164</v>
      </c>
      <c r="I60" s="70">
        <f>SUM(I59:I59)</f>
        <v>2130164</v>
      </c>
      <c r="J60" s="70"/>
      <c r="K60" s="70">
        <f>SUM(K59:K59)</f>
        <v>1916836.4300000002</v>
      </c>
      <c r="L60" s="70">
        <f>SUM(L59:L59)</f>
        <v>1916836.4300000002</v>
      </c>
      <c r="M60" s="70"/>
      <c r="N60" s="70">
        <f>K60-H60</f>
        <v>-213327.56999999983</v>
      </c>
      <c r="O60" s="70">
        <f>L60-I60</f>
        <v>-213327.56999999983</v>
      </c>
      <c r="U60" s="97">
        <f>K60/H60*100</f>
        <v>89.985392204543885</v>
      </c>
    </row>
    <row r="62" spans="1:46" ht="18" customHeight="1" x14ac:dyDescent="0.25">
      <c r="A62" s="82" t="s">
        <v>49</v>
      </c>
      <c r="B62" s="50" t="s">
        <v>48</v>
      </c>
    </row>
    <row r="63" spans="1:46" ht="18" customHeight="1" x14ac:dyDescent="0.25">
      <c r="A63" s="45" t="s">
        <v>75</v>
      </c>
      <c r="B63" s="50"/>
    </row>
    <row r="64" spans="1:46" ht="15.75" x14ac:dyDescent="0.25">
      <c r="B64" s="4"/>
    </row>
    <row r="65" spans="1:18" ht="48.75" customHeight="1" x14ac:dyDescent="0.25">
      <c r="A65" s="127" t="s">
        <v>14</v>
      </c>
      <c r="B65" s="127" t="s">
        <v>19</v>
      </c>
      <c r="C65" s="127"/>
      <c r="D65" s="127"/>
      <c r="E65" s="127"/>
      <c r="F65" s="127"/>
      <c r="G65" s="127"/>
      <c r="H65" s="127" t="s">
        <v>17</v>
      </c>
      <c r="I65" s="127" t="s">
        <v>18</v>
      </c>
      <c r="J65" s="127" t="s">
        <v>10</v>
      </c>
      <c r="K65" s="127"/>
      <c r="L65" s="127"/>
      <c r="M65" s="127" t="s">
        <v>50</v>
      </c>
      <c r="N65" s="127"/>
      <c r="O65" s="127"/>
      <c r="P65" s="127" t="s">
        <v>11</v>
      </c>
      <c r="Q65" s="127"/>
      <c r="R65" s="127"/>
    </row>
    <row r="66" spans="1:18" ht="36" customHeight="1" x14ac:dyDescent="0.25">
      <c r="A66" s="127"/>
      <c r="B66" s="127"/>
      <c r="C66" s="127"/>
      <c r="D66" s="127"/>
      <c r="E66" s="127"/>
      <c r="F66" s="127"/>
      <c r="G66" s="127"/>
      <c r="H66" s="127"/>
      <c r="I66" s="127"/>
      <c r="J66" s="8" t="s">
        <v>7</v>
      </c>
      <c r="K66" s="8" t="s">
        <v>8</v>
      </c>
      <c r="L66" s="8" t="s">
        <v>9</v>
      </c>
      <c r="M66" s="8" t="s">
        <v>7</v>
      </c>
      <c r="N66" s="8" t="s">
        <v>8</v>
      </c>
      <c r="O66" s="8" t="s">
        <v>9</v>
      </c>
      <c r="P66" s="8" t="s">
        <v>7</v>
      </c>
      <c r="Q66" s="8" t="s">
        <v>8</v>
      </c>
      <c r="R66" s="8" t="s">
        <v>9</v>
      </c>
    </row>
    <row r="67" spans="1:18" ht="18" customHeight="1" x14ac:dyDescent="0.25">
      <c r="A67" s="8">
        <v>1</v>
      </c>
      <c r="B67" s="127">
        <v>2</v>
      </c>
      <c r="C67" s="127"/>
      <c r="D67" s="127"/>
      <c r="E67" s="127"/>
      <c r="F67" s="127"/>
      <c r="G67" s="127"/>
      <c r="H67" s="8">
        <v>3</v>
      </c>
      <c r="I67" s="8">
        <v>4</v>
      </c>
      <c r="J67" s="8">
        <v>5</v>
      </c>
      <c r="K67" s="8">
        <v>6</v>
      </c>
      <c r="L67" s="8">
        <v>7</v>
      </c>
      <c r="M67" s="8">
        <v>8</v>
      </c>
      <c r="N67" s="8">
        <v>9</v>
      </c>
      <c r="O67" s="8">
        <v>10</v>
      </c>
      <c r="P67" s="8">
        <v>11</v>
      </c>
      <c r="Q67" s="8">
        <v>12</v>
      </c>
      <c r="R67" s="8">
        <v>13</v>
      </c>
    </row>
    <row r="68" spans="1:18" ht="18" customHeight="1" x14ac:dyDescent="0.25">
      <c r="A68" s="31"/>
      <c r="B68" s="160" t="s">
        <v>84</v>
      </c>
      <c r="C68" s="160"/>
      <c r="D68" s="160"/>
      <c r="E68" s="160"/>
      <c r="F68" s="160"/>
      <c r="G68" s="160"/>
      <c r="H68" s="160"/>
      <c r="I68" s="19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8" customHeight="1" x14ac:dyDescent="0.25">
      <c r="A69" s="31"/>
      <c r="B69" s="117" t="s">
        <v>60</v>
      </c>
      <c r="C69" s="117"/>
      <c r="D69" s="117"/>
      <c r="E69" s="117"/>
      <c r="F69" s="117"/>
      <c r="G69" s="117"/>
      <c r="H69" s="14"/>
      <c r="I69" s="14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8" customHeight="1" x14ac:dyDescent="0.25">
      <c r="A70" s="31">
        <v>1</v>
      </c>
      <c r="B70" s="113" t="s">
        <v>27</v>
      </c>
      <c r="C70" s="113"/>
      <c r="D70" s="113"/>
      <c r="E70" s="113"/>
      <c r="F70" s="113"/>
      <c r="G70" s="113"/>
      <c r="H70" s="32" t="s">
        <v>29</v>
      </c>
      <c r="I70" s="32" t="s">
        <v>23</v>
      </c>
      <c r="J70" s="18"/>
      <c r="K70" s="67">
        <f>SUM(K71:K73)</f>
        <v>744200</v>
      </c>
      <c r="L70" s="67">
        <f>K70</f>
        <v>744200</v>
      </c>
      <c r="M70" s="67"/>
      <c r="N70" s="67">
        <f>SUM(N71:N73)</f>
        <v>640804.91</v>
      </c>
      <c r="O70" s="67">
        <f>N70</f>
        <v>640804.91</v>
      </c>
      <c r="P70" s="67"/>
      <c r="Q70" s="67">
        <f>SUM(Q71:Q73)</f>
        <v>-103395.09</v>
      </c>
      <c r="R70" s="67">
        <f>Q70</f>
        <v>-103395.09</v>
      </c>
    </row>
    <row r="71" spans="1:18" ht="82.5" customHeight="1" x14ac:dyDescent="0.25">
      <c r="A71" s="31">
        <v>2</v>
      </c>
      <c r="B71" s="122" t="s">
        <v>86</v>
      </c>
      <c r="C71" s="122"/>
      <c r="D71" s="122"/>
      <c r="E71" s="122"/>
      <c r="F71" s="122"/>
      <c r="G71" s="122"/>
      <c r="H71" s="32" t="s">
        <v>29</v>
      </c>
      <c r="I71" s="32" t="s">
        <v>23</v>
      </c>
      <c r="J71" s="54"/>
      <c r="K71" s="68">
        <v>226400</v>
      </c>
      <c r="L71" s="67">
        <f>K71</f>
        <v>226400</v>
      </c>
      <c r="M71" s="67"/>
      <c r="N71" s="67">
        <v>226400</v>
      </c>
      <c r="O71" s="67">
        <f>N71</f>
        <v>226400</v>
      </c>
      <c r="P71" s="67"/>
      <c r="Q71" s="67">
        <f>N71-K71</f>
        <v>0</v>
      </c>
      <c r="R71" s="67">
        <f>Q71</f>
        <v>0</v>
      </c>
    </row>
    <row r="72" spans="1:18" ht="48.75" customHeight="1" x14ac:dyDescent="0.25">
      <c r="A72" s="31">
        <v>3</v>
      </c>
      <c r="B72" s="122" t="s">
        <v>87</v>
      </c>
      <c r="C72" s="122"/>
      <c r="D72" s="122"/>
      <c r="E72" s="122"/>
      <c r="F72" s="122"/>
      <c r="G72" s="122"/>
      <c r="H72" s="32" t="s">
        <v>29</v>
      </c>
      <c r="I72" s="32" t="s">
        <v>23</v>
      </c>
      <c r="J72" s="54"/>
      <c r="K72" s="68">
        <v>310000</v>
      </c>
      <c r="L72" s="67">
        <f>K72</f>
        <v>310000</v>
      </c>
      <c r="M72" s="67"/>
      <c r="N72" s="67">
        <v>206625.39</v>
      </c>
      <c r="O72" s="67">
        <f>N72</f>
        <v>206625.39</v>
      </c>
      <c r="P72" s="67"/>
      <c r="Q72" s="67">
        <f>N72-K72</f>
        <v>-103374.60999999999</v>
      </c>
      <c r="R72" s="67">
        <f>Q72</f>
        <v>-103374.60999999999</v>
      </c>
    </row>
    <row r="73" spans="1:18" ht="48.75" customHeight="1" x14ac:dyDescent="0.25">
      <c r="A73" s="31">
        <v>4</v>
      </c>
      <c r="B73" s="141" t="s">
        <v>88</v>
      </c>
      <c r="C73" s="142"/>
      <c r="D73" s="142"/>
      <c r="E73" s="142"/>
      <c r="F73" s="142"/>
      <c r="G73" s="183"/>
      <c r="H73" s="32" t="s">
        <v>29</v>
      </c>
      <c r="I73" s="32" t="s">
        <v>23</v>
      </c>
      <c r="J73" s="54"/>
      <c r="K73" s="68">
        <v>207800</v>
      </c>
      <c r="L73" s="67">
        <f>K73</f>
        <v>207800</v>
      </c>
      <c r="M73" s="67"/>
      <c r="N73" s="67">
        <v>207779.52</v>
      </c>
      <c r="O73" s="67">
        <f>N73</f>
        <v>207779.52</v>
      </c>
      <c r="P73" s="67"/>
      <c r="Q73" s="67">
        <f>N73-K73</f>
        <v>-20.480000000010477</v>
      </c>
      <c r="R73" s="67">
        <f>Q73</f>
        <v>-20.480000000010477</v>
      </c>
    </row>
    <row r="74" spans="1:18" ht="18" customHeight="1" x14ac:dyDescent="0.25">
      <c r="A74" s="31"/>
      <c r="B74" s="117" t="s">
        <v>61</v>
      </c>
      <c r="C74" s="117"/>
      <c r="D74" s="117"/>
      <c r="E74" s="117"/>
      <c r="F74" s="117"/>
      <c r="G74" s="117"/>
      <c r="H74" s="20"/>
      <c r="I74" s="20"/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34.5" customHeight="1" x14ac:dyDescent="0.25">
      <c r="A75" s="31">
        <v>1</v>
      </c>
      <c r="B75" s="141" t="s">
        <v>89</v>
      </c>
      <c r="C75" s="142"/>
      <c r="D75" s="142"/>
      <c r="E75" s="142"/>
      <c r="F75" s="142"/>
      <c r="G75" s="183"/>
      <c r="H75" s="32" t="s">
        <v>26</v>
      </c>
      <c r="I75" s="171" t="s">
        <v>90</v>
      </c>
      <c r="J75" s="18"/>
      <c r="K75" s="31">
        <v>1</v>
      </c>
      <c r="L75" s="31">
        <f>K75</f>
        <v>1</v>
      </c>
      <c r="M75" s="18"/>
      <c r="N75" s="66">
        <v>1</v>
      </c>
      <c r="O75" s="66">
        <f>N75</f>
        <v>1</v>
      </c>
      <c r="P75" s="18"/>
      <c r="Q75" s="66">
        <f>N75-K75</f>
        <v>0</v>
      </c>
      <c r="R75" s="66">
        <f>Q75</f>
        <v>0</v>
      </c>
    </row>
    <row r="76" spans="1:18" ht="51" customHeight="1" x14ac:dyDescent="0.25">
      <c r="A76" s="31">
        <v>2</v>
      </c>
      <c r="B76" s="141" t="s">
        <v>91</v>
      </c>
      <c r="C76" s="142"/>
      <c r="D76" s="142"/>
      <c r="E76" s="142"/>
      <c r="F76" s="142"/>
      <c r="G76" s="142"/>
      <c r="H76" s="32" t="s">
        <v>26</v>
      </c>
      <c r="I76" s="172"/>
      <c r="J76" s="18"/>
      <c r="K76" s="66">
        <v>1</v>
      </c>
      <c r="L76" s="66">
        <f>K76</f>
        <v>1</v>
      </c>
      <c r="M76" s="66"/>
      <c r="N76" s="66">
        <v>1</v>
      </c>
      <c r="O76" s="66">
        <f>N76</f>
        <v>1</v>
      </c>
      <c r="P76" s="66"/>
      <c r="Q76" s="66">
        <f>N76-K76</f>
        <v>0</v>
      </c>
      <c r="R76" s="66">
        <f>Q76</f>
        <v>0</v>
      </c>
    </row>
    <row r="77" spans="1:18" ht="18" customHeight="1" x14ac:dyDescent="0.25">
      <c r="A77" s="31"/>
      <c r="B77" s="117" t="s">
        <v>62</v>
      </c>
      <c r="C77" s="117"/>
      <c r="D77" s="117"/>
      <c r="E77" s="117"/>
      <c r="F77" s="117"/>
      <c r="G77" s="117"/>
      <c r="H77" s="20"/>
      <c r="I77" s="20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20.25" customHeight="1" x14ac:dyDescent="0.25">
      <c r="A78" s="31">
        <v>1</v>
      </c>
      <c r="B78" s="141" t="s">
        <v>92</v>
      </c>
      <c r="C78" s="142"/>
      <c r="D78" s="142"/>
      <c r="E78" s="142"/>
      <c r="F78" s="142"/>
      <c r="G78" s="183"/>
      <c r="H78" s="33" t="s">
        <v>29</v>
      </c>
      <c r="I78" s="33" t="s">
        <v>24</v>
      </c>
      <c r="J78" s="18"/>
      <c r="K78" s="67">
        <f>K72/K75</f>
        <v>310000</v>
      </c>
      <c r="L78" s="67">
        <f>K78</f>
        <v>310000</v>
      </c>
      <c r="M78" s="67"/>
      <c r="N78" s="67">
        <f>N72/N75</f>
        <v>206625.39</v>
      </c>
      <c r="O78" s="67">
        <f>N78</f>
        <v>206625.39</v>
      </c>
      <c r="P78" s="67"/>
      <c r="Q78" s="65">
        <f>N78-K78</f>
        <v>-103374.60999999999</v>
      </c>
      <c r="R78" s="65">
        <f>Q78</f>
        <v>-103374.60999999999</v>
      </c>
    </row>
    <row r="79" spans="1:18" ht="34.5" customHeight="1" x14ac:dyDescent="0.25">
      <c r="A79" s="31">
        <v>2</v>
      </c>
      <c r="B79" s="118" t="s">
        <v>93</v>
      </c>
      <c r="C79" s="118"/>
      <c r="D79" s="118"/>
      <c r="E79" s="118"/>
      <c r="F79" s="118"/>
      <c r="G79" s="118"/>
      <c r="H79" s="33" t="s">
        <v>29</v>
      </c>
      <c r="I79" s="33" t="s">
        <v>24</v>
      </c>
      <c r="J79" s="18"/>
      <c r="K79" s="65">
        <f>K73/K76</f>
        <v>207800</v>
      </c>
      <c r="L79" s="65">
        <f>K79</f>
        <v>207800</v>
      </c>
      <c r="M79" s="65"/>
      <c r="N79" s="65">
        <f>N73/N76</f>
        <v>207779.52</v>
      </c>
      <c r="O79" s="65">
        <f>N79</f>
        <v>207779.52</v>
      </c>
      <c r="P79" s="65"/>
      <c r="Q79" s="65">
        <f>N79-K79</f>
        <v>-20.480000000010477</v>
      </c>
      <c r="R79" s="65">
        <f>Q79</f>
        <v>-20.480000000010477</v>
      </c>
    </row>
    <row r="80" spans="1:18" ht="18" customHeight="1" x14ac:dyDescent="0.25">
      <c r="A80" s="31"/>
      <c r="B80" s="117" t="s">
        <v>63</v>
      </c>
      <c r="C80" s="117"/>
      <c r="D80" s="117"/>
      <c r="E80" s="117"/>
      <c r="F80" s="117"/>
      <c r="G80" s="117"/>
      <c r="H80" s="20"/>
      <c r="I80" s="20"/>
      <c r="J80" s="18"/>
      <c r="K80" s="31"/>
      <c r="L80" s="31"/>
      <c r="M80" s="31"/>
      <c r="N80" s="31"/>
      <c r="O80" s="31"/>
      <c r="P80" s="31"/>
      <c r="Q80" s="31"/>
      <c r="R80" s="31"/>
    </row>
    <row r="81" spans="1:29" ht="35.25" customHeight="1" x14ac:dyDescent="0.25">
      <c r="A81" s="31">
        <v>1</v>
      </c>
      <c r="B81" s="141" t="s">
        <v>94</v>
      </c>
      <c r="C81" s="142"/>
      <c r="D81" s="142"/>
      <c r="E81" s="142"/>
      <c r="F81" s="142"/>
      <c r="G81" s="183"/>
      <c r="H81" s="32" t="s">
        <v>74</v>
      </c>
      <c r="I81" s="32" t="s">
        <v>24</v>
      </c>
      <c r="J81" s="53"/>
      <c r="K81" s="98">
        <v>100</v>
      </c>
      <c r="L81" s="66">
        <f>K81</f>
        <v>100</v>
      </c>
      <c r="M81" s="66"/>
      <c r="N81" s="66">
        <v>100</v>
      </c>
      <c r="O81" s="66">
        <f>N81</f>
        <v>100</v>
      </c>
      <c r="P81" s="66"/>
      <c r="Q81" s="64">
        <f>N81-K81</f>
        <v>0</v>
      </c>
      <c r="R81" s="64">
        <f>Q81</f>
        <v>0</v>
      </c>
    </row>
    <row r="82" spans="1:29" ht="66.75" customHeight="1" x14ac:dyDescent="0.25">
      <c r="A82" s="31">
        <v>2</v>
      </c>
      <c r="B82" s="181" t="s">
        <v>95</v>
      </c>
      <c r="C82" s="182"/>
      <c r="D82" s="182"/>
      <c r="E82" s="182"/>
      <c r="F82" s="182"/>
      <c r="G82" s="182"/>
      <c r="H82" s="32" t="s">
        <v>74</v>
      </c>
      <c r="I82" s="32" t="s">
        <v>24</v>
      </c>
      <c r="J82" s="53"/>
      <c r="K82" s="99">
        <f>K72/10423167*100</f>
        <v>2.9741440389470877</v>
      </c>
      <c r="L82" s="64">
        <f>K82</f>
        <v>2.9741440389470877</v>
      </c>
      <c r="M82" s="64"/>
      <c r="N82" s="64">
        <f>N72/10423167*100</f>
        <v>1.982366683753604</v>
      </c>
      <c r="O82" s="64">
        <f>N82</f>
        <v>1.982366683753604</v>
      </c>
      <c r="P82" s="64"/>
      <c r="Q82" s="64">
        <f>N82-K82</f>
        <v>-0.99177735519348365</v>
      </c>
      <c r="R82" s="64">
        <f>Q82</f>
        <v>-0.99177735519348365</v>
      </c>
      <c r="T82" s="9"/>
      <c r="U82" s="111"/>
      <c r="V82" s="111"/>
      <c r="W82" s="111"/>
      <c r="X82" s="111"/>
      <c r="Y82" s="111"/>
      <c r="Z82" s="111"/>
      <c r="AA82" s="111"/>
      <c r="AB82" s="111"/>
      <c r="AC82" s="9"/>
    </row>
    <row r="83" spans="1:29" ht="48" customHeight="1" x14ac:dyDescent="0.25">
      <c r="A83" s="8">
        <v>3</v>
      </c>
      <c r="B83" s="187" t="s">
        <v>96</v>
      </c>
      <c r="C83" s="188"/>
      <c r="D83" s="188"/>
      <c r="E83" s="188"/>
      <c r="F83" s="188"/>
      <c r="G83" s="189"/>
      <c r="H83" s="32" t="s">
        <v>74</v>
      </c>
      <c r="I83" s="32" t="s">
        <v>24</v>
      </c>
      <c r="J83" s="8"/>
      <c r="K83" s="79">
        <f>K76/1*100</f>
        <v>100</v>
      </c>
      <c r="L83" s="64">
        <f>K83</f>
        <v>100</v>
      </c>
      <c r="M83" s="79"/>
      <c r="N83" s="79">
        <f>N76/1*100</f>
        <v>100</v>
      </c>
      <c r="O83" s="79">
        <f>N83</f>
        <v>100</v>
      </c>
      <c r="P83" s="79"/>
      <c r="Q83" s="64">
        <f>N83-K83</f>
        <v>0</v>
      </c>
      <c r="R83" s="64">
        <f>Q83</f>
        <v>0</v>
      </c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23.25" customHeight="1" x14ac:dyDescent="0.25">
      <c r="A84" s="31"/>
      <c r="B84" s="160" t="s">
        <v>85</v>
      </c>
      <c r="C84" s="160"/>
      <c r="D84" s="160"/>
      <c r="E84" s="160"/>
      <c r="F84" s="160"/>
      <c r="G84" s="160"/>
      <c r="H84" s="19"/>
      <c r="I84" s="19"/>
      <c r="J84" s="18"/>
      <c r="K84" s="18"/>
      <c r="L84" s="18"/>
      <c r="M84" s="18"/>
      <c r="N84" s="18"/>
      <c r="O84" s="18"/>
      <c r="P84" s="18"/>
      <c r="Q84" s="18"/>
      <c r="R84" s="18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21" customHeight="1" x14ac:dyDescent="0.25">
      <c r="A85" s="31"/>
      <c r="B85" s="117" t="s">
        <v>60</v>
      </c>
      <c r="C85" s="117"/>
      <c r="D85" s="117"/>
      <c r="E85" s="117"/>
      <c r="F85" s="117"/>
      <c r="G85" s="117"/>
      <c r="H85" s="21"/>
      <c r="I85" s="21"/>
      <c r="J85" s="18"/>
      <c r="K85" s="18"/>
      <c r="L85" s="18"/>
      <c r="M85" s="18"/>
      <c r="N85" s="18"/>
      <c r="O85" s="18"/>
      <c r="P85" s="18"/>
      <c r="Q85" s="18"/>
      <c r="R85" s="18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33" customHeight="1" x14ac:dyDescent="0.25">
      <c r="A86" s="31">
        <v>1</v>
      </c>
      <c r="B86" s="113" t="s">
        <v>21</v>
      </c>
      <c r="C86" s="113"/>
      <c r="D86" s="113"/>
      <c r="E86" s="113"/>
      <c r="F86" s="113"/>
      <c r="G86" s="113"/>
      <c r="H86" s="32" t="s">
        <v>29</v>
      </c>
      <c r="I86" s="32" t="s">
        <v>23</v>
      </c>
      <c r="J86" s="18"/>
      <c r="K86" s="67">
        <f>SUM(K87:K88)</f>
        <v>1385964</v>
      </c>
      <c r="L86" s="67">
        <f>K86</f>
        <v>1385964</v>
      </c>
      <c r="M86" s="67"/>
      <c r="N86" s="67">
        <f>SUM(N87:N88)</f>
        <v>1276031.52</v>
      </c>
      <c r="O86" s="67">
        <f>N86</f>
        <v>1276031.52</v>
      </c>
      <c r="P86" s="67"/>
      <c r="Q86" s="67">
        <f>N86-K86</f>
        <v>-109932.47999999998</v>
      </c>
      <c r="R86" s="67">
        <f>Q86</f>
        <v>-109932.47999999998</v>
      </c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65.25" customHeight="1" x14ac:dyDescent="0.25">
      <c r="A87" s="31">
        <v>2</v>
      </c>
      <c r="B87" s="113" t="s">
        <v>97</v>
      </c>
      <c r="C87" s="113"/>
      <c r="D87" s="113"/>
      <c r="E87" s="113"/>
      <c r="F87" s="113"/>
      <c r="G87" s="113"/>
      <c r="H87" s="32" t="s">
        <v>29</v>
      </c>
      <c r="I87" s="32" t="s">
        <v>23</v>
      </c>
      <c r="J87" s="18"/>
      <c r="K87" s="100">
        <v>50000</v>
      </c>
      <c r="L87" s="67">
        <f>K87</f>
        <v>50000</v>
      </c>
      <c r="M87" s="73"/>
      <c r="N87" s="67">
        <v>0</v>
      </c>
      <c r="O87" s="67">
        <f>N87</f>
        <v>0</v>
      </c>
      <c r="P87" s="67"/>
      <c r="Q87" s="67">
        <f>N87-K87</f>
        <v>-50000</v>
      </c>
      <c r="R87" s="67">
        <f>Q87</f>
        <v>-50000</v>
      </c>
      <c r="T87" s="9"/>
      <c r="U87" s="51"/>
      <c r="V87" s="51"/>
      <c r="W87" s="51"/>
      <c r="X87" s="9"/>
      <c r="Y87" s="9"/>
      <c r="Z87" s="9"/>
      <c r="AA87" s="9"/>
      <c r="AB87" s="9"/>
      <c r="AC87" s="9"/>
    </row>
    <row r="88" spans="1:29" ht="42" customHeight="1" x14ac:dyDescent="0.25">
      <c r="A88" s="31">
        <v>3</v>
      </c>
      <c r="B88" s="113" t="s">
        <v>98</v>
      </c>
      <c r="C88" s="113"/>
      <c r="D88" s="113"/>
      <c r="E88" s="113"/>
      <c r="F88" s="113"/>
      <c r="G88" s="113"/>
      <c r="H88" s="32" t="s">
        <v>29</v>
      </c>
      <c r="I88" s="32" t="s">
        <v>23</v>
      </c>
      <c r="J88" s="18"/>
      <c r="K88" s="67">
        <f>3087864-1751900</f>
        <v>1335964</v>
      </c>
      <c r="L88" s="67">
        <f>K88</f>
        <v>1335964</v>
      </c>
      <c r="M88" s="73"/>
      <c r="N88" s="67">
        <v>1276031.52</v>
      </c>
      <c r="O88" s="67">
        <f>N88</f>
        <v>1276031.52</v>
      </c>
      <c r="P88" s="67"/>
      <c r="Q88" s="67">
        <f>N88-K88</f>
        <v>-59932.479999999981</v>
      </c>
      <c r="R88" s="67">
        <f>Q88</f>
        <v>-59932.479999999981</v>
      </c>
      <c r="T88" s="112">
        <f>3087864-1751900</f>
        <v>1335964</v>
      </c>
      <c r="U88" s="51"/>
      <c r="V88" s="51"/>
      <c r="W88" s="51"/>
      <c r="X88" s="9"/>
      <c r="Y88" s="9"/>
      <c r="Z88" s="9"/>
      <c r="AA88" s="9"/>
      <c r="AB88" s="9"/>
      <c r="AC88" s="9"/>
    </row>
    <row r="89" spans="1:29" ht="21.75" customHeight="1" x14ac:dyDescent="0.25">
      <c r="A89" s="31"/>
      <c r="B89" s="117" t="s">
        <v>61</v>
      </c>
      <c r="C89" s="117"/>
      <c r="D89" s="117"/>
      <c r="E89" s="117"/>
      <c r="F89" s="117"/>
      <c r="G89" s="117"/>
      <c r="H89" s="20"/>
      <c r="I89" s="20"/>
      <c r="J89" s="23"/>
      <c r="K89" s="22"/>
      <c r="L89" s="18"/>
      <c r="M89" s="18"/>
      <c r="N89" s="18"/>
      <c r="O89" s="18"/>
      <c r="P89" s="18"/>
      <c r="Q89" s="18"/>
      <c r="R89" s="18"/>
    </row>
    <row r="90" spans="1:29" ht="54.75" customHeight="1" x14ac:dyDescent="0.25">
      <c r="A90" s="31">
        <v>1</v>
      </c>
      <c r="B90" s="122" t="s">
        <v>99</v>
      </c>
      <c r="C90" s="122"/>
      <c r="D90" s="122"/>
      <c r="E90" s="122"/>
      <c r="F90" s="122"/>
      <c r="G90" s="122"/>
      <c r="H90" s="32" t="s">
        <v>22</v>
      </c>
      <c r="I90" s="171" t="s">
        <v>100</v>
      </c>
      <c r="J90" s="23"/>
      <c r="K90" s="81">
        <v>1</v>
      </c>
      <c r="L90" s="66">
        <f>K90</f>
        <v>1</v>
      </c>
      <c r="M90" s="66"/>
      <c r="N90" s="66">
        <v>0</v>
      </c>
      <c r="O90" s="66">
        <f>N90</f>
        <v>0</v>
      </c>
      <c r="P90" s="66"/>
      <c r="Q90" s="66">
        <f>N90-K90</f>
        <v>-1</v>
      </c>
      <c r="R90" s="66">
        <f>Q90</f>
        <v>-1</v>
      </c>
    </row>
    <row r="91" spans="1:29" ht="25.5" customHeight="1" x14ac:dyDescent="0.25">
      <c r="A91" s="31">
        <v>2</v>
      </c>
      <c r="B91" s="122" t="s">
        <v>73</v>
      </c>
      <c r="C91" s="122"/>
      <c r="D91" s="122"/>
      <c r="E91" s="122"/>
      <c r="F91" s="122"/>
      <c r="G91" s="122"/>
      <c r="H91" s="32" t="s">
        <v>22</v>
      </c>
      <c r="I91" s="172"/>
      <c r="J91" s="23"/>
      <c r="K91" s="81">
        <v>1</v>
      </c>
      <c r="L91" s="66">
        <f>K91</f>
        <v>1</v>
      </c>
      <c r="M91" s="66"/>
      <c r="N91" s="66">
        <v>1</v>
      </c>
      <c r="O91" s="66">
        <f>N91</f>
        <v>1</v>
      </c>
      <c r="P91" s="66"/>
      <c r="Q91" s="66">
        <f>N91-K91</f>
        <v>0</v>
      </c>
      <c r="R91" s="66">
        <f>Q91</f>
        <v>0</v>
      </c>
    </row>
    <row r="92" spans="1:29" ht="18.75" customHeight="1" x14ac:dyDescent="0.25">
      <c r="A92" s="31"/>
      <c r="B92" s="117" t="s">
        <v>62</v>
      </c>
      <c r="C92" s="117"/>
      <c r="D92" s="117"/>
      <c r="E92" s="117"/>
      <c r="F92" s="117"/>
      <c r="G92" s="117"/>
      <c r="H92" s="20"/>
      <c r="I92" s="20"/>
      <c r="J92" s="18"/>
      <c r="K92" s="69"/>
      <c r="L92" s="69"/>
      <c r="M92" s="69"/>
      <c r="N92" s="69"/>
      <c r="O92" s="69"/>
      <c r="P92" s="69"/>
      <c r="Q92" s="69"/>
      <c r="R92" s="69"/>
    </row>
    <row r="93" spans="1:29" ht="38.25" customHeight="1" x14ac:dyDescent="0.25">
      <c r="A93" s="31">
        <v>1</v>
      </c>
      <c r="B93" s="118" t="s">
        <v>101</v>
      </c>
      <c r="C93" s="118"/>
      <c r="D93" s="118"/>
      <c r="E93" s="118"/>
      <c r="F93" s="118"/>
      <c r="G93" s="118"/>
      <c r="H93" s="32" t="s">
        <v>29</v>
      </c>
      <c r="I93" s="32" t="s">
        <v>24</v>
      </c>
      <c r="J93" s="18"/>
      <c r="K93" s="65">
        <f>K87/K90</f>
        <v>50000</v>
      </c>
      <c r="L93" s="65">
        <f>K93</f>
        <v>50000</v>
      </c>
      <c r="M93" s="65"/>
      <c r="N93" s="65">
        <v>0</v>
      </c>
      <c r="O93" s="65">
        <f>N93</f>
        <v>0</v>
      </c>
      <c r="P93" s="65"/>
      <c r="Q93" s="65">
        <f>N93-K93</f>
        <v>-50000</v>
      </c>
      <c r="R93" s="65">
        <f>Q93</f>
        <v>-50000</v>
      </c>
      <c r="T93" s="72"/>
      <c r="V93" s="72"/>
    </row>
    <row r="94" spans="1:29" ht="36" customHeight="1" x14ac:dyDescent="0.25">
      <c r="A94" s="31">
        <v>2</v>
      </c>
      <c r="B94" s="184" t="s">
        <v>102</v>
      </c>
      <c r="C94" s="185"/>
      <c r="D94" s="185"/>
      <c r="E94" s="185"/>
      <c r="F94" s="185"/>
      <c r="G94" s="186"/>
      <c r="H94" s="32" t="s">
        <v>29</v>
      </c>
      <c r="I94" s="32" t="s">
        <v>24</v>
      </c>
      <c r="J94" s="18"/>
      <c r="K94" s="65">
        <f>K88/K91</f>
        <v>1335964</v>
      </c>
      <c r="L94" s="65">
        <f>K94</f>
        <v>1335964</v>
      </c>
      <c r="M94" s="65"/>
      <c r="N94" s="65">
        <f>N88/N91</f>
        <v>1276031.52</v>
      </c>
      <c r="O94" s="65">
        <f>N94</f>
        <v>1276031.52</v>
      </c>
      <c r="P94" s="65"/>
      <c r="Q94" s="65">
        <f>N94-K94</f>
        <v>-59932.479999999981</v>
      </c>
      <c r="R94" s="65">
        <f>Q94</f>
        <v>-59932.479999999981</v>
      </c>
      <c r="T94" s="72"/>
      <c r="V94" s="72"/>
    </row>
    <row r="95" spans="1:29" ht="18.75" customHeight="1" x14ac:dyDescent="0.25">
      <c r="A95" s="31"/>
      <c r="B95" s="117" t="s">
        <v>63</v>
      </c>
      <c r="C95" s="117"/>
      <c r="D95" s="117"/>
      <c r="E95" s="117"/>
      <c r="F95" s="117"/>
      <c r="G95" s="117"/>
      <c r="H95" s="20"/>
      <c r="I95" s="20"/>
      <c r="J95" s="18"/>
      <c r="K95" s="18"/>
      <c r="L95" s="18"/>
      <c r="M95" s="18"/>
      <c r="N95" s="18"/>
      <c r="O95" s="18"/>
      <c r="P95" s="18"/>
      <c r="Q95" s="18"/>
      <c r="R95" s="18"/>
      <c r="T95" s="72"/>
      <c r="U95" s="52"/>
      <c r="V95" s="52"/>
      <c r="W95" s="52"/>
      <c r="X95" s="9"/>
    </row>
    <row r="96" spans="1:29" ht="64.5" customHeight="1" x14ac:dyDescent="0.25">
      <c r="A96" s="31">
        <v>1</v>
      </c>
      <c r="B96" s="114" t="s">
        <v>103</v>
      </c>
      <c r="C96" s="115"/>
      <c r="D96" s="115"/>
      <c r="E96" s="115"/>
      <c r="F96" s="115"/>
      <c r="G96" s="116"/>
      <c r="H96" s="32" t="s">
        <v>74</v>
      </c>
      <c r="I96" s="32" t="s">
        <v>24</v>
      </c>
      <c r="J96" s="18"/>
      <c r="K96" s="101">
        <f>K87/8635078*100</f>
        <v>0.57903356518609328</v>
      </c>
      <c r="L96" s="64">
        <f>K96</f>
        <v>0.57903356518609328</v>
      </c>
      <c r="M96" s="102"/>
      <c r="N96" s="101">
        <f>N87/8635078*100</f>
        <v>0</v>
      </c>
      <c r="O96" s="64">
        <f>N96</f>
        <v>0</v>
      </c>
      <c r="P96" s="103"/>
      <c r="Q96" s="104">
        <f>N96-K96</f>
        <v>-0.57903356518609328</v>
      </c>
      <c r="R96" s="105">
        <f>Q96</f>
        <v>-0.57903356518609328</v>
      </c>
      <c r="V96" s="63"/>
      <c r="W96" s="63"/>
      <c r="X96" s="9"/>
    </row>
    <row r="97" spans="1:47" ht="66" customHeight="1" x14ac:dyDescent="0.25">
      <c r="A97" s="31">
        <v>2</v>
      </c>
      <c r="B97" s="114" t="s">
        <v>104</v>
      </c>
      <c r="C97" s="115"/>
      <c r="D97" s="115"/>
      <c r="E97" s="115"/>
      <c r="F97" s="115"/>
      <c r="G97" s="116"/>
      <c r="H97" s="32" t="s">
        <v>74</v>
      </c>
      <c r="I97" s="32" t="s">
        <v>24</v>
      </c>
      <c r="J97" s="18"/>
      <c r="K97" s="109">
        <f>K88/3786090*100</f>
        <v>35.286113114056981</v>
      </c>
      <c r="L97" s="102">
        <f>K97</f>
        <v>35.286113114056981</v>
      </c>
      <c r="M97" s="102"/>
      <c r="N97" s="109">
        <f>N88/3786090*100</f>
        <v>33.703148102660002</v>
      </c>
      <c r="O97" s="102">
        <f>N97</f>
        <v>33.703148102660002</v>
      </c>
      <c r="P97" s="102"/>
      <c r="Q97" s="110">
        <f>N97-K97</f>
        <v>-1.5829650113969791</v>
      </c>
      <c r="R97" s="102">
        <f>Q97</f>
        <v>-1.5829650113969791</v>
      </c>
      <c r="V97" s="63"/>
      <c r="W97" s="63"/>
      <c r="X97" s="9"/>
    </row>
    <row r="98" spans="1:47" ht="13.5" customHeight="1" x14ac:dyDescent="0.25">
      <c r="B98" s="15"/>
      <c r="C98" s="15"/>
      <c r="D98" s="15"/>
      <c r="E98" s="15"/>
      <c r="F98" s="15"/>
      <c r="G98" s="15"/>
      <c r="H98" s="15"/>
      <c r="I98" s="15"/>
    </row>
    <row r="99" spans="1:47" ht="30" customHeight="1" x14ac:dyDescent="0.25">
      <c r="A99" s="83" t="s">
        <v>76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5"/>
      <c r="AD99" s="85"/>
      <c r="AE99" s="85"/>
      <c r="AF99" s="85"/>
      <c r="AG99" s="86"/>
      <c r="AH99" s="86"/>
      <c r="AI99" s="87"/>
      <c r="AJ99" s="87"/>
      <c r="AK99" s="87"/>
      <c r="AL99" s="88"/>
      <c r="AM99" s="89"/>
      <c r="AN99" s="87"/>
      <c r="AO99" s="87"/>
      <c r="AP99" s="87"/>
      <c r="AQ99" s="87"/>
      <c r="AR99" s="89"/>
      <c r="AS99" s="90"/>
    </row>
    <row r="100" spans="1:47" ht="13.5" customHeight="1" x14ac:dyDescent="0.25">
      <c r="A100" s="91"/>
      <c r="B100"/>
      <c r="C100"/>
      <c r="D100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5"/>
      <c r="AD100" s="85"/>
      <c r="AE100" s="85"/>
      <c r="AF100" s="85"/>
      <c r="AG100" s="86"/>
      <c r="AH100" s="86"/>
      <c r="AI100" s="87"/>
      <c r="AJ100" s="87"/>
      <c r="AK100" s="87"/>
      <c r="AL100" s="88"/>
      <c r="AM100" s="89"/>
      <c r="AN100" s="87"/>
      <c r="AO100" s="87"/>
      <c r="AP100" s="87"/>
      <c r="AQ100" s="87"/>
      <c r="AR100" s="89"/>
      <c r="AS100" s="90"/>
    </row>
    <row r="101" spans="1:47" ht="36" customHeight="1" x14ac:dyDescent="0.25">
      <c r="A101" s="79" t="s">
        <v>14</v>
      </c>
      <c r="B101" s="79" t="s">
        <v>19</v>
      </c>
      <c r="C101" s="79" t="s">
        <v>17</v>
      </c>
      <c r="D101" s="121" t="s">
        <v>77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9"/>
      <c r="AU101" s="9"/>
    </row>
    <row r="102" spans="1:47" ht="18.75" customHeight="1" x14ac:dyDescent="0.25">
      <c r="A102" s="79">
        <v>1</v>
      </c>
      <c r="B102" s="79">
        <v>2</v>
      </c>
      <c r="C102" s="79">
        <v>3</v>
      </c>
      <c r="D102" s="121">
        <v>4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9"/>
      <c r="AU102" s="9"/>
    </row>
    <row r="103" spans="1:47" ht="18.75" customHeight="1" x14ac:dyDescent="0.25">
      <c r="A103" s="79"/>
      <c r="B103" s="123" t="s">
        <v>108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"/>
      <c r="AU103" s="9"/>
    </row>
    <row r="104" spans="1:47" ht="34.5" customHeight="1" x14ac:dyDescent="0.25">
      <c r="A104" s="79">
        <v>1</v>
      </c>
      <c r="B104" s="79" t="s">
        <v>60</v>
      </c>
      <c r="C104" s="79" t="s">
        <v>78</v>
      </c>
      <c r="D104" s="176" t="s">
        <v>121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9"/>
      <c r="AU104" s="9"/>
    </row>
    <row r="105" spans="1:47" ht="20.25" customHeight="1" x14ac:dyDescent="0.25">
      <c r="A105" s="79">
        <v>2</v>
      </c>
      <c r="B105" s="79" t="s">
        <v>61</v>
      </c>
      <c r="C105" s="79" t="s">
        <v>22</v>
      </c>
      <c r="D105" s="190" t="s">
        <v>110</v>
      </c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2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9"/>
      <c r="AU105" s="9"/>
    </row>
    <row r="106" spans="1:47" ht="30" customHeight="1" x14ac:dyDescent="0.25">
      <c r="A106" s="79">
        <v>3</v>
      </c>
      <c r="B106" s="79" t="s">
        <v>62</v>
      </c>
      <c r="C106" s="79" t="s">
        <v>78</v>
      </c>
      <c r="D106" s="190" t="s">
        <v>111</v>
      </c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2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9"/>
      <c r="AU106" s="9"/>
    </row>
    <row r="107" spans="1:47" ht="20.25" customHeight="1" x14ac:dyDescent="0.25">
      <c r="A107" s="79">
        <v>4</v>
      </c>
      <c r="B107" s="79" t="s">
        <v>63</v>
      </c>
      <c r="C107" s="32" t="s">
        <v>74</v>
      </c>
      <c r="D107" s="178" t="s">
        <v>112</v>
      </c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9"/>
      <c r="AU107" s="9"/>
    </row>
    <row r="108" spans="1:47" ht="21" customHeight="1" x14ac:dyDescent="0.25">
      <c r="A108" s="79"/>
      <c r="B108" s="177" t="s">
        <v>107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"/>
      <c r="AU108" s="9"/>
    </row>
    <row r="109" spans="1:47" ht="36.75" customHeight="1" x14ac:dyDescent="0.25">
      <c r="A109" s="79">
        <v>1</v>
      </c>
      <c r="B109" s="79" t="s">
        <v>60</v>
      </c>
      <c r="C109" s="79" t="s">
        <v>78</v>
      </c>
      <c r="D109" s="178" t="s">
        <v>113</v>
      </c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9"/>
      <c r="AU109" s="9"/>
    </row>
    <row r="110" spans="1:47" ht="24.95" customHeight="1" x14ac:dyDescent="0.25">
      <c r="A110" s="79">
        <v>2</v>
      </c>
      <c r="B110" s="79" t="s">
        <v>61</v>
      </c>
      <c r="C110" s="79" t="s">
        <v>22</v>
      </c>
      <c r="D110" s="178" t="s">
        <v>114</v>
      </c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9"/>
      <c r="AU110" s="9"/>
    </row>
    <row r="111" spans="1:47" ht="33.75" customHeight="1" x14ac:dyDescent="0.25">
      <c r="A111" s="79">
        <v>3</v>
      </c>
      <c r="B111" s="79" t="s">
        <v>62</v>
      </c>
      <c r="C111" s="79" t="s">
        <v>78</v>
      </c>
      <c r="D111" s="178" t="s">
        <v>115</v>
      </c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9"/>
      <c r="AU111" s="9"/>
    </row>
    <row r="112" spans="1:47" ht="32.25" customHeight="1" x14ac:dyDescent="0.25">
      <c r="A112" s="79">
        <v>4</v>
      </c>
      <c r="B112" s="79" t="s">
        <v>63</v>
      </c>
      <c r="C112" s="32" t="s">
        <v>74</v>
      </c>
      <c r="D112" s="178" t="s">
        <v>116</v>
      </c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9"/>
      <c r="AU112" s="9"/>
    </row>
    <row r="113" spans="1:45" ht="8.25" customHeight="1" x14ac:dyDescent="0.25">
      <c r="B113" s="15"/>
      <c r="C113" s="15"/>
      <c r="D113" s="15"/>
      <c r="E113" s="15"/>
      <c r="F113" s="15"/>
      <c r="G113" s="15"/>
      <c r="H113" s="15"/>
      <c r="I113" s="15"/>
    </row>
    <row r="114" spans="1:45" ht="21" customHeight="1" x14ac:dyDescent="0.25">
      <c r="A114" s="94" t="s">
        <v>79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T114" s="95"/>
      <c r="U114" s="95"/>
      <c r="V114" s="95"/>
      <c r="W114" s="95"/>
      <c r="X114" s="95"/>
      <c r="Y114" s="95"/>
      <c r="Z114" s="95"/>
      <c r="AA114" s="95"/>
      <c r="AB114" s="95"/>
      <c r="AC114" s="85"/>
      <c r="AD114" s="85"/>
      <c r="AE114" s="85"/>
      <c r="AF114" s="85"/>
      <c r="AG114" s="86"/>
      <c r="AH114" s="86"/>
      <c r="AI114" s="87"/>
      <c r="AJ114" s="87"/>
      <c r="AK114" s="87"/>
      <c r="AL114" s="88"/>
      <c r="AM114" s="89"/>
      <c r="AN114" s="87"/>
      <c r="AO114" s="87"/>
      <c r="AP114" s="87"/>
      <c r="AQ114" s="87"/>
      <c r="AR114" s="89"/>
      <c r="AS114" s="90"/>
    </row>
    <row r="115" spans="1:45" ht="36" customHeight="1" x14ac:dyDescent="0.25">
      <c r="A115" s="120" t="s">
        <v>117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</row>
    <row r="116" spans="1:45" ht="9.75" customHeight="1" x14ac:dyDescent="0.25">
      <c r="B116" s="15"/>
      <c r="C116" s="15"/>
      <c r="D116" s="15"/>
      <c r="E116" s="15"/>
      <c r="F116" s="15"/>
      <c r="G116" s="15"/>
      <c r="H116" s="15"/>
      <c r="I116" s="15"/>
    </row>
    <row r="117" spans="1:45" ht="19.5" customHeight="1" x14ac:dyDescent="0.25">
      <c r="A117" s="45" t="s">
        <v>64</v>
      </c>
      <c r="B117" s="45"/>
      <c r="C117" s="15"/>
      <c r="D117" s="15"/>
      <c r="E117" s="15"/>
      <c r="F117" s="15"/>
      <c r="G117" s="15"/>
      <c r="H117" s="15"/>
      <c r="I117" s="15"/>
    </row>
    <row r="118" spans="1:45" ht="9.75" customHeight="1" x14ac:dyDescent="0.25">
      <c r="A118" s="45"/>
      <c r="B118" s="45"/>
      <c r="C118" s="15"/>
      <c r="D118" s="15"/>
      <c r="E118" s="15"/>
      <c r="F118" s="15"/>
      <c r="G118" s="15"/>
      <c r="H118" s="15"/>
      <c r="I118" s="15"/>
    </row>
    <row r="119" spans="1:45" ht="15.75" x14ac:dyDescent="0.25">
      <c r="A119" s="45"/>
      <c r="B119" s="62" t="s">
        <v>105</v>
      </c>
      <c r="C119" s="15"/>
      <c r="D119" s="15"/>
      <c r="E119" s="15"/>
      <c r="F119" s="15"/>
      <c r="G119" s="15"/>
      <c r="H119" s="15"/>
      <c r="I119" s="15"/>
    </row>
    <row r="120" spans="1:45" x14ac:dyDescent="0.25">
      <c r="B120" s="15"/>
      <c r="C120" s="15"/>
      <c r="D120" s="15"/>
      <c r="E120" s="15"/>
      <c r="F120" s="15"/>
      <c r="G120" s="15"/>
      <c r="H120" s="15"/>
      <c r="I120" s="15"/>
    </row>
    <row r="121" spans="1:45" ht="28.5" customHeight="1" x14ac:dyDescent="0.25">
      <c r="B121" s="119" t="s">
        <v>118</v>
      </c>
      <c r="C121" s="119"/>
      <c r="D121" s="119"/>
      <c r="E121" s="119"/>
      <c r="F121" s="119"/>
      <c r="G121" s="119"/>
      <c r="H121" s="119"/>
      <c r="I121" s="119"/>
      <c r="J121" s="108"/>
      <c r="K121" s="107"/>
      <c r="L121" s="107"/>
      <c r="M121" s="96"/>
      <c r="O121" s="130" t="s">
        <v>80</v>
      </c>
      <c r="P121" s="130"/>
      <c r="Q121" s="130"/>
    </row>
    <row r="122" spans="1:45" ht="15.75" x14ac:dyDescent="0.25">
      <c r="B122" s="13"/>
      <c r="L122" s="124" t="s">
        <v>20</v>
      </c>
      <c r="M122" s="124"/>
      <c r="O122" s="129" t="s">
        <v>81</v>
      </c>
      <c r="P122" s="129"/>
      <c r="Q122" s="129"/>
    </row>
    <row r="123" spans="1:45" ht="10.5" customHeight="1" x14ac:dyDescent="0.25"/>
    <row r="124" spans="1:45" ht="15.75" x14ac:dyDescent="0.25">
      <c r="B124" s="45" t="s">
        <v>68</v>
      </c>
      <c r="L124" s="140"/>
      <c r="M124" s="140"/>
      <c r="O124" s="130" t="s">
        <v>82</v>
      </c>
      <c r="P124" s="130"/>
      <c r="Q124" s="130"/>
    </row>
    <row r="125" spans="1:45" x14ac:dyDescent="0.25">
      <c r="L125" s="124" t="s">
        <v>20</v>
      </c>
      <c r="M125" s="124"/>
      <c r="O125" s="129" t="s">
        <v>81</v>
      </c>
      <c r="P125" s="129"/>
      <c r="Q125" s="129"/>
    </row>
  </sheetData>
  <mergeCells count="112">
    <mergeCell ref="B94:G94"/>
    <mergeCell ref="B41:I41"/>
    <mergeCell ref="D105:R105"/>
    <mergeCell ref="D106:R106"/>
    <mergeCell ref="D107:R107"/>
    <mergeCell ref="D109:R109"/>
    <mergeCell ref="I75:I76"/>
    <mergeCell ref="B78:G78"/>
    <mergeCell ref="B81:G81"/>
    <mergeCell ref="B83:G83"/>
    <mergeCell ref="B82:G82"/>
    <mergeCell ref="B72:G72"/>
    <mergeCell ref="B73:G73"/>
    <mergeCell ref="B75:G75"/>
    <mergeCell ref="B77:G77"/>
    <mergeCell ref="B79:G79"/>
    <mergeCell ref="D104:R104"/>
    <mergeCell ref="O121:Q121"/>
    <mergeCell ref="B108:R108"/>
    <mergeCell ref="D110:R110"/>
    <mergeCell ref="D111:R111"/>
    <mergeCell ref="D112:R112"/>
    <mergeCell ref="P65:R65"/>
    <mergeCell ref="B59:F59"/>
    <mergeCell ref="B68:H68"/>
    <mergeCell ref="B86:G86"/>
    <mergeCell ref="B69:G69"/>
    <mergeCell ref="D102:R102"/>
    <mergeCell ref="B91:G91"/>
    <mergeCell ref="I90:I91"/>
    <mergeCell ref="B70:G70"/>
    <mergeCell ref="B60:F60"/>
    <mergeCell ref="C33:O33"/>
    <mergeCell ref="B58:F58"/>
    <mergeCell ref="P38:R38"/>
    <mergeCell ref="C31:O31"/>
    <mergeCell ref="C32:O32"/>
    <mergeCell ref="J38:L38"/>
    <mergeCell ref="J56:L56"/>
    <mergeCell ref="C48:Q48"/>
    <mergeCell ref="C49:Q49"/>
    <mergeCell ref="C50:Q50"/>
    <mergeCell ref="Q13:R13"/>
    <mergeCell ref="Q14:R14"/>
    <mergeCell ref="Q16:R16"/>
    <mergeCell ref="Q17:R17"/>
    <mergeCell ref="G17:L17"/>
    <mergeCell ref="I20:J20"/>
    <mergeCell ref="L20:P20"/>
    <mergeCell ref="L19:P19"/>
    <mergeCell ref="G14:L14"/>
    <mergeCell ref="Q20:R20"/>
    <mergeCell ref="B14:C14"/>
    <mergeCell ref="B16:C16"/>
    <mergeCell ref="J65:L65"/>
    <mergeCell ref="B92:G92"/>
    <mergeCell ref="B85:G85"/>
    <mergeCell ref="I65:I66"/>
    <mergeCell ref="B84:G84"/>
    <mergeCell ref="B65:G66"/>
    <mergeCell ref="B67:G67"/>
    <mergeCell ref="B20:C20"/>
    <mergeCell ref="A38:A39"/>
    <mergeCell ref="B40:I40"/>
    <mergeCell ref="A56:A57"/>
    <mergeCell ref="G56:I56"/>
    <mergeCell ref="B44:I44"/>
    <mergeCell ref="B38:I39"/>
    <mergeCell ref="B56:F57"/>
    <mergeCell ref="B43:I43"/>
    <mergeCell ref="B42:I42"/>
    <mergeCell ref="C51:Q51"/>
    <mergeCell ref="A65:A66"/>
    <mergeCell ref="L124:M124"/>
    <mergeCell ref="H65:H66"/>
    <mergeCell ref="M65:O65"/>
    <mergeCell ref="B80:G80"/>
    <mergeCell ref="B89:G89"/>
    <mergeCell ref="O122:Q122"/>
    <mergeCell ref="L122:M122"/>
    <mergeCell ref="B76:G76"/>
    <mergeCell ref="B87:G87"/>
    <mergeCell ref="I9:L9"/>
    <mergeCell ref="I10:L10"/>
    <mergeCell ref="C24:O24"/>
    <mergeCell ref="C25:O25"/>
    <mergeCell ref="E19:G19"/>
    <mergeCell ref="I19:J19"/>
    <mergeCell ref="B22:R22"/>
    <mergeCell ref="Q19:R19"/>
    <mergeCell ref="B19:C19"/>
    <mergeCell ref="B13:C13"/>
    <mergeCell ref="L125:M125"/>
    <mergeCell ref="B17:C17"/>
    <mergeCell ref="B74:G74"/>
    <mergeCell ref="B71:G71"/>
    <mergeCell ref="E20:G20"/>
    <mergeCell ref="M38:O38"/>
    <mergeCell ref="M56:O56"/>
    <mergeCell ref="F27:N27"/>
    <mergeCell ref="O125:Q125"/>
    <mergeCell ref="O124:Q124"/>
    <mergeCell ref="B88:G88"/>
    <mergeCell ref="B97:G97"/>
    <mergeCell ref="B95:G95"/>
    <mergeCell ref="B93:G93"/>
    <mergeCell ref="B121:I121"/>
    <mergeCell ref="B96:G96"/>
    <mergeCell ref="A115:R115"/>
    <mergeCell ref="D101:R101"/>
    <mergeCell ref="B90:G90"/>
    <mergeCell ref="B103:R103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36" max="17" man="1"/>
    <brk id="70" max="17" man="1"/>
    <brk id="91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1417310</vt:lpstr>
      <vt:lpstr>'1417310'!Область_друку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2024-01-23T08:35:25Z</cp:lastPrinted>
  <dcterms:created xsi:type="dcterms:W3CDTF">2019-01-14T08:15:45Z</dcterms:created>
  <dcterms:modified xsi:type="dcterms:W3CDTF">2024-02-08T15:16:44Z</dcterms:modified>
</cp:coreProperties>
</file>