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707\Паспорти УКІ\"/>
    </mc:Choice>
  </mc:AlternateContent>
  <bookViews>
    <workbookView xWindow="0" yWindow="0" windowWidth="28800" windowHeight="12435"/>
  </bookViews>
  <sheets>
    <sheet name="КПК1417670" sheetId="2" r:id="rId1"/>
  </sheets>
  <definedNames>
    <definedName name="_xlnm.Print_Area" localSheetId="0">КПК1417670!$A$1:$BM$146</definedName>
  </definedNames>
  <calcPr calcId="152511"/>
</workbook>
</file>

<file path=xl/calcChain.xml><?xml version="1.0" encoding="utf-8"?>
<calcChain xmlns="http://schemas.openxmlformats.org/spreadsheetml/2006/main">
  <c r="AW95" i="2" l="1"/>
  <c r="AW102" i="2" s="1"/>
  <c r="BE102" i="2" s="1"/>
  <c r="AW99" i="2"/>
  <c r="BE99" i="2"/>
  <c r="AK56" i="2"/>
  <c r="AW105" i="2" s="1"/>
  <c r="BE105" i="2" s="1"/>
  <c r="AW103" i="2"/>
  <c r="BE103" i="2" s="1"/>
  <c r="AK57" i="2"/>
  <c r="AW96" i="2" s="1"/>
  <c r="BE96" i="2" s="1"/>
  <c r="BE100" i="2"/>
  <c r="AW97" i="2"/>
  <c r="BE97" i="2" s="1"/>
  <c r="AS58" i="2"/>
  <c r="A144" i="2"/>
  <c r="AW133" i="2"/>
  <c r="BE133" i="2" s="1"/>
  <c r="AW132" i="2"/>
  <c r="BE132" i="2"/>
  <c r="AW131" i="2"/>
  <c r="BE131" i="2" s="1"/>
  <c r="AW112" i="2"/>
  <c r="AW118" i="2" s="1"/>
  <c r="BE118" i="2" s="1"/>
  <c r="AK59" i="2"/>
  <c r="AS59" i="2"/>
  <c r="AK54" i="2"/>
  <c r="AW86" i="2" s="1"/>
  <c r="BE86" i="2" s="1"/>
  <c r="AS54" i="2"/>
  <c r="AK50" i="2"/>
  <c r="AJ73" i="2" s="1"/>
  <c r="AR73" i="2" s="1"/>
  <c r="AS50" i="2"/>
  <c r="BT65" i="2"/>
  <c r="AK53" i="2"/>
  <c r="AS53" i="2" s="1"/>
  <c r="BE116" i="2"/>
  <c r="AS60" i="2"/>
  <c r="AK61" i="2"/>
  <c r="AW125" i="2" s="1"/>
  <c r="AS62" i="2"/>
  <c r="AS63" i="2"/>
  <c r="AS64" i="2"/>
  <c r="AW114" i="2"/>
  <c r="BE114" i="2"/>
  <c r="BE127" i="2"/>
  <c r="AS52" i="2"/>
  <c r="AS51" i="2"/>
  <c r="AS57" i="2"/>
  <c r="AK55" i="2"/>
  <c r="AS55" i="2" s="1"/>
  <c r="AW84" i="2"/>
  <c r="BE84" i="2"/>
  <c r="AK49" i="2"/>
  <c r="BV49" i="2" s="1"/>
  <c r="AW82" i="2"/>
  <c r="BE82" i="2" s="1"/>
  <c r="AW85" i="2"/>
  <c r="BE85" i="2" s="1"/>
  <c r="BE112" i="2"/>
  <c r="AS56" i="2"/>
  <c r="AK65" i="2"/>
  <c r="AJ72" i="2" s="1"/>
  <c r="AR72" i="2" l="1"/>
  <c r="AJ74" i="2"/>
  <c r="AR74" i="2" s="1"/>
  <c r="BE125" i="2"/>
  <c r="AW134" i="2"/>
  <c r="BE134" i="2" s="1"/>
  <c r="AW129" i="2"/>
  <c r="BE129" i="2" s="1"/>
  <c r="BV55" i="2"/>
  <c r="AW94" i="2"/>
  <c r="AS49" i="2"/>
  <c r="AS65" i="2"/>
  <c r="BE95" i="2"/>
  <c r="AS61" i="2"/>
  <c r="AW88" i="2"/>
  <c r="BE88" i="2" s="1"/>
  <c r="I23" i="2"/>
  <c r="U22" i="2" s="1"/>
  <c r="BV65" i="2"/>
  <c r="BE94" i="2" l="1"/>
  <c r="AW106" i="2"/>
  <c r="BE106" i="2" s="1"/>
</calcChain>
</file>

<file path=xl/sharedStrings.xml><?xml version="1.0" encoding="utf-8"?>
<sst xmlns="http://schemas.openxmlformats.org/spreadsheetml/2006/main" count="229" uniqueCount="131">
  <si>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</si>
  <si>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</si>
  <si>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</si>
  <si>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</si>
  <si>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</si>
  <si>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</si>
  <si>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</si>
  <si>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</si>
  <si>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</si>
  <si>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</si>
  <si>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</si>
  <si>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</si>
  <si>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</si>
  <si>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</si>
  <si>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</si>
  <si>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</si>
  <si>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</si>
  <si>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</si>
  <si>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</si>
  <si>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</si>
  <si>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</si>
  <si>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</si>
  <si>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</si>
  <si>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</si>
  <si>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</si>
  <si>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</si>
  <si>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</si>
  <si>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</si>
  <si>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</si>
  <si>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</si>
  <si>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</si>
  <si>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</si>
  <si>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</si>
  <si>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</si>
  <si>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</si>
  <si>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</si>
  <si>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</si>
  <si>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</si>
  <si>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</si>
  <si>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</si>
  <si>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</si>
  <si>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</si>
  <si>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</si>
  <si>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</si>
  <si>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</si>
  <si>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</si>
  <si>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</si>
  <si>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</si>
  <si>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</si>
  <si>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</si>
  <si>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</si>
  <si>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сталого функціонування комунальних підприємств та надання послуг населенню</t>
  </si>
  <si>
    <t>Внески до статутного капіталу Хмельницького комунального підприємства "Спецкомунтранс"</t>
  </si>
  <si>
    <t>Внески до статутного капіталу міського комунального підприємства  "Хмельницькводоканал"</t>
  </si>
  <si>
    <t>УСЬОГО</t>
  </si>
  <si>
    <t>затрат</t>
  </si>
  <si>
    <t>грн.</t>
  </si>
  <si>
    <t>якості</t>
  </si>
  <si>
    <t>відс.</t>
  </si>
  <si>
    <t>Підтримка підприємств  комунальної форми власності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</si>
  <si>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</si>
  <si>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</si>
  <si>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</si>
  <si>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</si>
  <si>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Внески до статутного капіталу суб`єктів господарювання</t>
  </si>
  <si>
    <t>7670</t>
  </si>
  <si>
    <t>0490</t>
  </si>
  <si>
    <t>Внески до статутного капіталу ХКП "Спецкомунтранс" (Нове будівництво самопливного каналізаційного колектора Хмельницького полігону ТВП  за адресою м. Хмельницький проспект Миру,7)</t>
  </si>
  <si>
    <t>співвідношення суми поповнення статутного капіталу до розміру статутного капіталу на початок року</t>
  </si>
  <si>
    <t>Управління комунальної інфраструктури Хмельницької міської ради</t>
  </si>
  <si>
    <t xml:space="preserve">співвідношення суми поповнення статутного капіталу до розміру статутного капіталу на початок року </t>
  </si>
  <si>
    <t>розрахунково</t>
  </si>
  <si>
    <t>Програма поводження з побутовими відходами "Розумне Довкілля. Хмельницький» на 2021-2022 роки</t>
  </si>
  <si>
    <t>С. ЯМЧУК</t>
  </si>
  <si>
    <t>гривень</t>
  </si>
  <si>
    <t>зведений кошторисний розрахунок</t>
  </si>
  <si>
    <t>ефективності</t>
  </si>
  <si>
    <t>продукту</t>
  </si>
  <si>
    <t>Завдання 1. Поповнення статутного капіталу для функціонування Хмельницького комунального підприємства "Спецкомунтранс"</t>
  </si>
  <si>
    <t>Завдання 2. Поповнення статутного капіталу для функціонування міського комунального підприємства  "Хмельницькводоканал"</t>
  </si>
  <si>
    <t>рішення сесії міської ради</t>
  </si>
  <si>
    <t xml:space="preserve">обсяг видатків </t>
  </si>
  <si>
    <t>од.</t>
  </si>
  <si>
    <t>Наказ</t>
  </si>
  <si>
    <t xml:space="preserve">Внески до статутного капіталу комунального підприємства по будівництву, ремонту та експлуатації доріг </t>
  </si>
  <si>
    <t>Внески до статутного капіталу міського комунального підприємства  "Хмельницьктеплокомуненерго"</t>
  </si>
  <si>
    <t>техніко-економічне обгрунтування</t>
  </si>
  <si>
    <t>кількість комплектуючих до техніки, що планується придбати</t>
  </si>
  <si>
    <t xml:space="preserve">витрати на придбання 1 комплектуючої </t>
  </si>
  <si>
    <t>лист-звернення</t>
  </si>
  <si>
    <t>витрати спрямовані на виготовлення ПКД на нове будівництво самопливного каналізаційного колектора</t>
  </si>
  <si>
    <t>бюджетної програми місцевого бюджету на 2022  рік</t>
  </si>
  <si>
    <t>Внески до статутного капіталу ХКП "Спецкомунтранс "Реконструкція "Винос газопроводу високого тиску з тіла полігону
твердих побутових відходів м.Хмельницького" (коригування)</t>
  </si>
  <si>
    <t>Внески до статутного капіталу ХКП "Спецкомунтранс" (нове будівництво самопливного каналізаційного колектора Хмельницького полігону ТПВ за
адресою м. Хмельницький проспект Миру, 7)</t>
  </si>
  <si>
    <t>Внески до статутного капіталу ХКП "Спецкомунтранс" (розробка проєкту на будівництво центру управління відходами)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</si>
  <si>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</si>
  <si>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Внески до статутного капіталу ХКП "Спецкомунтранс" (розробка проєкту: "Нове будівництво самопливного каналізаційного колектора Хмельницького полігону ТПВ за адресою м. Хмельницький проспект Миру, 7")</t>
  </si>
  <si>
    <t>витрати спрямовані на виконання робіт по виносу газопроводу високого тиску з тіла полігону ТПВ з метою запобігання виникнення надзвичайної екологічної ситуації</t>
  </si>
  <si>
    <t>витрати спрямовані на розробку проєкту на будівництво центру управління відходами</t>
  </si>
  <si>
    <t>Внески до статутного капіталу МКП "Хмельницькводоканал" (Будівництво мереж водовідведення вул.Д, Нечая , вул. Блакитної , пров Молодіжного в м. Хмельницькому)</t>
  </si>
  <si>
    <t>Внески до статутного капіталу МКП "Хмельницькводоканал" (Придбання насосних агрегатів)</t>
  </si>
  <si>
    <t>обсяг видатків на придбання насосних агрегатів</t>
  </si>
  <si>
    <t>Внески до статутного капіталу комунального підприємства по будівництву, ремонту та експлуатації доріг (Придбання ковша)</t>
  </si>
  <si>
    <t>обсяг видатків на придбання ковша</t>
  </si>
  <si>
    <t xml:space="preserve">Внески до статутного капіталу міського комунального підприємства  "Хмельницьктеплокомуненерго" ( Капітальний ремонт теплової мережі по вул. І. Франка, 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</si>
  <si>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Кам'янецькій, 38, м. Хмельницький ) </t>
  </si>
  <si>
    <t xml:space="preserve">Внески до статутного капіталу міського комунального підприємства  "Хмельницьктеплокомуненерго" (Капітальний ремонт теплової мережі по вул. Зарічанській, 24/2, м. Хмельницький ) </t>
  </si>
  <si>
    <t xml:space="preserve">обсяг видатків на капітальний ремонт теплових мереж </t>
  </si>
  <si>
    <t>рахунок на оплату</t>
  </si>
  <si>
    <t>кількість об'єктів, на які планується виготовити проєктно-кошторисну документацію</t>
  </si>
  <si>
    <t>середні витрати на виготовлення проєктно-кошторисної документації</t>
  </si>
  <si>
    <t xml:space="preserve">відсоток передбачених коштів на капітальний ремонт теплової мережі по вул. І. Франка, 8, м. Хмельницький  до зведеного кошторису </t>
  </si>
  <si>
    <t xml:space="preserve">відсоток передбачених коштів на Капітальний ремонт теплової мережі по вул. Кам'янецькій, 38, м. Хмельницький до зведеного кошторису </t>
  </si>
  <si>
    <t xml:space="preserve">відсоток передбачених коштів на капітальний ремонт теплової мережі по вул. Зарічанській, 24/2, м. Хмельницький до зведеного кошторису </t>
  </si>
  <si>
    <t>ефнктивності</t>
  </si>
  <si>
    <t xml:space="preserve">відсоток передбачених коштів на будівництво мереж водовідведення вул.Д, Нечая , вул. Блакитної , пров Молодіжного в м. Хмельницькому до зведеного кошторису </t>
  </si>
  <si>
    <t>Внески до статутного капіталу МКП "Хмельницькводоканал" (Придбання екскаватора)</t>
  </si>
  <si>
    <t>обсяг видаткв на придбання екскаватора</t>
  </si>
  <si>
    <t>рішення виконавчого комітету</t>
  </si>
  <si>
    <t>кількість одиниць техніки, що планується придбати</t>
  </si>
  <si>
    <t>витрати на придбання 1 одиниці техніки</t>
  </si>
  <si>
    <t xml:space="preserve">Завдання 3. Поповнення статутного капіталу для функціонування комунального підприємства по будівництву, ремонту та експлуатації доріг </t>
  </si>
  <si>
    <t>Завдання 4. Поповнення статутного капіталу для функціонування міського комунального підприємства  "Хмельницьктеплокомуненерго"</t>
  </si>
  <si>
    <t>Завдання 4. Поповнення статутного капіталу для функціонування  міського комунального підприємства  "Хмельницьктеплокомуненерго"</t>
  </si>
  <si>
    <t>В. о. начальника управління комунальної інфраструктури</t>
  </si>
  <si>
    <t>В. КАБАЛЬСЬКИЙ</t>
  </si>
  <si>
    <t>обсяг видатків на виконання робіт по виносу газопроводу високого тиску з тіла полігону ТПВ, розробка проєкту на нове будівництво самопливного каналізаційного колектора, розробка проєкту на будівництво центру управління відходами</t>
  </si>
  <si>
    <t xml:space="preserve"> 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Програма поводження з побутовими відходами "Розумне Довкілля. Хмельницький" на 2021-2022 роки, рішення виконавчого комітету Хмельницької міської ради від 21.04.2022 № 241 "Про виділення коштів з резервного фонду бюджету Хмельницької міської територіальної громади у 2022 році", рішення виконавчого комітету Хмельницької міської ради від 09.06.2022 № 361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рік» </t>
  </si>
  <si>
    <t>обсяг видатків на виконання робіт з будівництва мереж водовідведення</t>
  </si>
  <si>
    <t>витрати на будівництво мереж водовідведення</t>
  </si>
  <si>
    <t>кількість об'єктів, на яких планується здійснити будівництво мереж водовідведення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</si>
</sst>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1" formatCode="#,##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77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4" fontId="22" fillId="0" borderId="0" xfId="0" applyNumberFormat="1" applyFont="1"/>
    <xf numFmtId="4" fontId="23" fillId="0" borderId="0" xfId="0" applyNumberFormat="1" applyFont="1"/>
    <xf numFmtId="0" fontId="23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81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8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vertical="center" wrapText="1"/>
    </xf>
    <xf numFmtId="0" fontId="3" fillId="3" borderId="7" xfId="0" applyNumberFormat="1" applyFont="1" applyFill="1" applyBorder="1" applyAlignment="1">
      <alignment vertical="center" wrapText="1"/>
    </xf>
    <xf numFmtId="0" fontId="3" fillId="3" borderId="8" xfId="0" applyNumberFormat="1" applyFont="1" applyFill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7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8" fillId="0" borderId="2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4" fontId="11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vertical="center" wrapText="1"/>
    </xf>
    <xf numFmtId="0" fontId="4" fillId="0" borderId="8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</cellXfs>
  <cellStyles count="2">
    <cellStyle name="Звичайний" xfId="0" builtinId="0"/>
    <cellStyle name="Звичайний 21 2 3 2" xfId="1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6"/>
  <sheetViews>
    <sheetView tabSelected="1" view="pageBreakPreview" zoomScaleNormal="100" zoomScaleSheetLayoutView="100" workbookViewId="0">
      <selection activeCell="AW7" sqref="AW7:BF7"/>
    </sheetView>
  </sheetViews>
  <sheetFormatPr defaultRowHeight="12.75" x14ac:dyDescent="0.2"/>
  <cols>
    <col min="1" max="20" width="2.85546875" style="1" customWidth="1"/>
    <col min="21" max="21" width="4.7109375" style="1" customWidth="1"/>
    <col min="22" max="27" width="2.85546875" style="1" customWidth="1"/>
    <col min="28" max="28" width="3.5703125" style="1" customWidth="1"/>
    <col min="29" max="54" width="2.85546875" style="1" customWidth="1"/>
    <col min="55" max="55" width="3.5703125" style="1" customWidth="1"/>
    <col min="56" max="65" width="2.85546875" style="1" customWidth="1"/>
    <col min="66" max="71" width="3" style="1" customWidth="1"/>
    <col min="72" max="72" width="12.140625" style="1" customWidth="1"/>
    <col min="73" max="73" width="3" style="1" customWidth="1"/>
    <col min="74" max="74" width="12.42578125" style="1" customWidth="1"/>
    <col min="75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5" t="s">
        <v>23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77" ht="15.95" customHeight="1" x14ac:dyDescent="0.2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 x14ac:dyDescent="0.2">
      <c r="AO3" s="123" t="s">
        <v>83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32.1" customHeight="1" x14ac:dyDescent="0.25">
      <c r="AO4" s="127" t="s">
        <v>69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22" t="s">
        <v>11</v>
      </c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77" ht="7.5" customHeight="1" x14ac:dyDescent="0.2"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</row>
    <row r="7" spans="1:77" ht="12.75" customHeight="1" x14ac:dyDescent="0.2">
      <c r="AO7" s="128">
        <v>44768</v>
      </c>
      <c r="AP7" s="129"/>
      <c r="AQ7" s="129"/>
      <c r="AR7" s="129"/>
      <c r="AS7" s="129"/>
      <c r="AT7" s="129"/>
      <c r="AU7" s="129"/>
      <c r="AV7" s="1" t="s">
        <v>50</v>
      </c>
      <c r="AW7" s="94">
        <v>113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30"/>
      <c r="AP8" s="30"/>
      <c r="AQ8" s="30"/>
      <c r="AR8" s="30"/>
      <c r="AS8" s="30"/>
      <c r="AT8" s="30"/>
      <c r="AU8" s="30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130" t="s">
        <v>12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</row>
    <row r="11" spans="1:77" ht="15.75" customHeight="1" x14ac:dyDescent="0.2">
      <c r="A11" s="130" t="s">
        <v>91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8.75" customHeight="1" x14ac:dyDescent="0.2">
      <c r="A13" s="19" t="s">
        <v>40</v>
      </c>
      <c r="B13" s="100">
        <v>1400000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48"/>
      <c r="N13" s="95" t="s">
        <v>69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49"/>
      <c r="AU13" s="100" t="s">
        <v>62</v>
      </c>
      <c r="AV13" s="101"/>
      <c r="AW13" s="101"/>
      <c r="AX13" s="101"/>
      <c r="AY13" s="101"/>
      <c r="AZ13" s="101"/>
      <c r="BA13" s="101"/>
      <c r="BB13" s="101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7"/>
      <c r="B14" s="99" t="s">
        <v>43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44"/>
      <c r="N14" s="96" t="s">
        <v>49</v>
      </c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44"/>
      <c r="AU14" s="99" t="s">
        <v>42</v>
      </c>
      <c r="AV14" s="99"/>
      <c r="AW14" s="99"/>
      <c r="AX14" s="99"/>
      <c r="AY14" s="99"/>
      <c r="AZ14" s="99"/>
      <c r="BA14" s="99"/>
      <c r="BB14" s="9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9.5" customHeight="1" x14ac:dyDescent="0.2">
      <c r="A16" s="29" t="s">
        <v>4</v>
      </c>
      <c r="B16" s="100">
        <v>1410000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48"/>
      <c r="N16" s="95" t="s">
        <v>69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49"/>
      <c r="AU16" s="100" t="s">
        <v>62</v>
      </c>
      <c r="AV16" s="101"/>
      <c r="AW16" s="101"/>
      <c r="AX16" s="101"/>
      <c r="AY16" s="101"/>
      <c r="AZ16" s="101"/>
      <c r="BA16" s="101"/>
      <c r="BB16" s="101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6"/>
      <c r="B17" s="99" t="s">
        <v>43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44"/>
      <c r="N17" s="96" t="s">
        <v>48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44"/>
      <c r="AU17" s="99" t="s">
        <v>42</v>
      </c>
      <c r="AV17" s="99"/>
      <c r="AW17" s="99"/>
      <c r="AX17" s="99"/>
      <c r="AY17" s="99"/>
      <c r="AZ17" s="99"/>
      <c r="BA17" s="99"/>
      <c r="BB17" s="9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41</v>
      </c>
      <c r="B19" s="100">
        <v>1417670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39"/>
      <c r="N19" s="100" t="s">
        <v>65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38"/>
      <c r="AA19" s="100" t="s">
        <v>66</v>
      </c>
      <c r="AB19" s="101"/>
      <c r="AC19" s="101"/>
      <c r="AD19" s="101"/>
      <c r="AE19" s="101"/>
      <c r="AF19" s="101"/>
      <c r="AG19" s="101"/>
      <c r="AH19" s="101"/>
      <c r="AI19" s="101"/>
      <c r="AJ19" s="38"/>
      <c r="AK19" s="101" t="s">
        <v>64</v>
      </c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38"/>
      <c r="BE19" s="100" t="s">
        <v>63</v>
      </c>
      <c r="BF19" s="101"/>
      <c r="BG19" s="101"/>
      <c r="BH19" s="101"/>
      <c r="BI19" s="101"/>
      <c r="BJ19" s="101"/>
      <c r="BK19" s="101"/>
      <c r="BL19" s="101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99" t="s">
        <v>43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45"/>
      <c r="N20" s="99" t="s">
        <v>44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46"/>
      <c r="AA20" s="102" t="s">
        <v>45</v>
      </c>
      <c r="AB20" s="102"/>
      <c r="AC20" s="102"/>
      <c r="AD20" s="102"/>
      <c r="AE20" s="102"/>
      <c r="AF20" s="102"/>
      <c r="AG20" s="102"/>
      <c r="AH20" s="102"/>
      <c r="AI20" s="102"/>
      <c r="AJ20" s="46"/>
      <c r="AK20" s="124" t="s">
        <v>46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46"/>
      <c r="BE20" s="99" t="s">
        <v>47</v>
      </c>
      <c r="BF20" s="99"/>
      <c r="BG20" s="99"/>
      <c r="BH20" s="99"/>
      <c r="BI20" s="99"/>
      <c r="BJ20" s="99"/>
      <c r="BK20" s="99"/>
      <c r="BL20" s="9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133" t="s">
        <v>37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1">
        <f>AS22+I23</f>
        <v>3880000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32" t="s">
        <v>38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1">
        <v>0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17" t="s">
        <v>14</v>
      </c>
      <c r="BE22" s="117"/>
      <c r="BF22" s="117"/>
      <c r="BG22" s="117"/>
      <c r="BH22" s="117"/>
      <c r="BI22" s="117"/>
      <c r="BJ22" s="117"/>
      <c r="BK22" s="117"/>
      <c r="BL22" s="117"/>
    </row>
    <row r="23" spans="1:79" ht="24.95" customHeight="1" x14ac:dyDescent="0.2">
      <c r="A23" s="117" t="s">
        <v>13</v>
      </c>
      <c r="B23" s="117"/>
      <c r="C23" s="117"/>
      <c r="D23" s="117"/>
      <c r="E23" s="117"/>
      <c r="F23" s="117"/>
      <c r="G23" s="117"/>
      <c r="H23" s="117"/>
      <c r="I23" s="131">
        <f>AK65</f>
        <v>3880000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17" t="s">
        <v>15</v>
      </c>
      <c r="U23" s="117"/>
      <c r="V23" s="117"/>
      <c r="W23" s="117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63" t="s">
        <v>25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133.5" customHeight="1" x14ac:dyDescent="0.2">
      <c r="A26" s="121" t="s">
        <v>127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9.5" customHeight="1" x14ac:dyDescent="0.2">
      <c r="A28" s="117" t="s">
        <v>24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</row>
    <row r="29" spans="1:79" ht="23.25" customHeight="1" x14ac:dyDescent="0.2">
      <c r="A29" s="87" t="s">
        <v>19</v>
      </c>
      <c r="B29" s="87"/>
      <c r="C29" s="87"/>
      <c r="D29" s="87"/>
      <c r="E29" s="87"/>
      <c r="F29" s="87"/>
      <c r="G29" s="86" t="s">
        <v>28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8" customHeight="1" x14ac:dyDescent="0.2">
      <c r="A30" s="87">
        <v>1</v>
      </c>
      <c r="B30" s="87"/>
      <c r="C30" s="87"/>
      <c r="D30" s="87"/>
      <c r="E30" s="87"/>
      <c r="F30" s="87"/>
      <c r="G30" s="86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8" customHeight="1" x14ac:dyDescent="0.2">
      <c r="A31" s="87">
        <v>1</v>
      </c>
      <c r="B31" s="87"/>
      <c r="C31" s="87"/>
      <c r="D31" s="87"/>
      <c r="E31" s="87"/>
      <c r="F31" s="87"/>
      <c r="G31" s="65" t="s">
        <v>51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36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7.25" customHeight="1" x14ac:dyDescent="0.2">
      <c r="A33" s="117" t="s">
        <v>26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  <c r="AS33" s="117"/>
      <c r="AT33" s="117"/>
      <c r="AU33" s="117"/>
      <c r="AV33" s="117"/>
      <c r="AW33" s="117"/>
      <c r="AX33" s="117"/>
      <c r="AY33" s="117"/>
      <c r="AZ33" s="117"/>
      <c r="BA33" s="117"/>
      <c r="BB33" s="117"/>
      <c r="BC33" s="117"/>
      <c r="BD33" s="117"/>
      <c r="BE33" s="117"/>
      <c r="BF33" s="117"/>
      <c r="BG33" s="117"/>
      <c r="BH33" s="117"/>
      <c r="BI33" s="117"/>
      <c r="BJ33" s="117"/>
      <c r="BK33" s="117"/>
      <c r="BL33" s="117"/>
    </row>
    <row r="34" spans="1:79" ht="18.75" customHeight="1" x14ac:dyDescent="0.2">
      <c r="A34" s="138" t="s">
        <v>59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117" t="s">
        <v>27</v>
      </c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</row>
    <row r="37" spans="1:79" ht="18" customHeight="1" x14ac:dyDescent="0.2">
      <c r="A37" s="87" t="s">
        <v>19</v>
      </c>
      <c r="B37" s="87"/>
      <c r="C37" s="87"/>
      <c r="D37" s="87"/>
      <c r="E37" s="87"/>
      <c r="F37" s="87"/>
      <c r="G37" s="86" t="s">
        <v>16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</row>
    <row r="38" spans="1:79" ht="18" customHeight="1" x14ac:dyDescent="0.2">
      <c r="A38" s="87">
        <v>1</v>
      </c>
      <c r="B38" s="87"/>
      <c r="C38" s="87"/>
      <c r="D38" s="87"/>
      <c r="E38" s="87"/>
      <c r="F38" s="87"/>
      <c r="G38" s="86">
        <v>2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60"/>
    </row>
    <row r="39" spans="1:79" ht="18" customHeight="1" x14ac:dyDescent="0.2">
      <c r="A39" s="87">
        <v>1</v>
      </c>
      <c r="B39" s="87"/>
      <c r="C39" s="87"/>
      <c r="D39" s="87"/>
      <c r="E39" s="87"/>
      <c r="F39" s="87"/>
      <c r="G39" s="118" t="s">
        <v>78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  <c r="CA39" s="1" t="s">
        <v>6</v>
      </c>
    </row>
    <row r="40" spans="1:79" ht="18" customHeight="1" x14ac:dyDescent="0.2">
      <c r="A40" s="87">
        <v>2</v>
      </c>
      <c r="B40" s="87"/>
      <c r="C40" s="87"/>
      <c r="D40" s="87"/>
      <c r="E40" s="87"/>
      <c r="F40" s="87"/>
      <c r="G40" s="118" t="s">
        <v>79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</row>
    <row r="41" spans="1:79" ht="18" customHeight="1" x14ac:dyDescent="0.2">
      <c r="A41" s="87">
        <v>3</v>
      </c>
      <c r="B41" s="87"/>
      <c r="C41" s="87"/>
      <c r="D41" s="87"/>
      <c r="E41" s="87"/>
      <c r="F41" s="87"/>
      <c r="G41" s="118" t="s">
        <v>121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20"/>
    </row>
    <row r="42" spans="1:79" ht="18" customHeight="1" x14ac:dyDescent="0.2">
      <c r="A42" s="87">
        <v>4</v>
      </c>
      <c r="B42" s="87"/>
      <c r="C42" s="87"/>
      <c r="D42" s="87"/>
      <c r="E42" s="87"/>
      <c r="F42" s="87"/>
      <c r="G42" s="118" t="s">
        <v>122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20"/>
    </row>
    <row r="43" spans="1:79" ht="15.75" x14ac:dyDescent="0.2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.75" customHeight="1" x14ac:dyDescent="0.2">
      <c r="A44" s="117" t="s">
        <v>29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35" t="s">
        <v>74</v>
      </c>
      <c r="AT45" s="135"/>
      <c r="AU45" s="135"/>
      <c r="AV45" s="135"/>
      <c r="AW45" s="135"/>
      <c r="AX45" s="135"/>
      <c r="AY45" s="135"/>
      <c r="AZ45" s="135"/>
      <c r="BA45" s="17"/>
      <c r="BB45" s="17"/>
      <c r="BC45" s="17"/>
      <c r="BD45" s="17"/>
      <c r="BE45" s="17"/>
      <c r="BF45" s="17"/>
      <c r="BG45" s="17"/>
      <c r="BH45" s="17"/>
      <c r="BI45" s="4"/>
      <c r="BJ45" s="4"/>
      <c r="BK45" s="4"/>
      <c r="BL45" s="4"/>
    </row>
    <row r="46" spans="1:79" ht="15.95" customHeight="1" x14ac:dyDescent="0.2">
      <c r="A46" s="87" t="s">
        <v>19</v>
      </c>
      <c r="B46" s="87"/>
      <c r="C46" s="87"/>
      <c r="D46" s="111" t="s">
        <v>17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87" t="s">
        <v>20</v>
      </c>
      <c r="AD46" s="87"/>
      <c r="AE46" s="87"/>
      <c r="AF46" s="87"/>
      <c r="AG46" s="87"/>
      <c r="AH46" s="87"/>
      <c r="AI46" s="87"/>
      <c r="AJ46" s="87"/>
      <c r="AK46" s="87" t="s">
        <v>21</v>
      </c>
      <c r="AL46" s="87"/>
      <c r="AM46" s="87"/>
      <c r="AN46" s="87"/>
      <c r="AO46" s="87"/>
      <c r="AP46" s="87"/>
      <c r="AQ46" s="87"/>
      <c r="AR46" s="87"/>
      <c r="AS46" s="87" t="s">
        <v>18</v>
      </c>
      <c r="AT46" s="87"/>
      <c r="AU46" s="87"/>
      <c r="AV46" s="87"/>
      <c r="AW46" s="87"/>
      <c r="AX46" s="87"/>
      <c r="AY46" s="87"/>
      <c r="AZ46" s="87"/>
      <c r="BA46" s="15"/>
      <c r="BB46" s="15"/>
      <c r="BC46" s="15"/>
      <c r="BD46" s="15"/>
      <c r="BE46" s="15"/>
      <c r="BF46" s="15"/>
      <c r="BG46" s="15"/>
      <c r="BH46" s="15"/>
    </row>
    <row r="47" spans="1:79" ht="16.5" customHeight="1" x14ac:dyDescent="0.2">
      <c r="A47" s="87"/>
      <c r="B47" s="87"/>
      <c r="C47" s="87"/>
      <c r="D47" s="11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6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15"/>
      <c r="BB47" s="15"/>
      <c r="BC47" s="15"/>
      <c r="BD47" s="15"/>
      <c r="BE47" s="15"/>
      <c r="BF47" s="15"/>
      <c r="BG47" s="15"/>
      <c r="BH47" s="15"/>
    </row>
    <row r="48" spans="1:79" ht="15.75" x14ac:dyDescent="0.2">
      <c r="A48" s="87">
        <v>1</v>
      </c>
      <c r="B48" s="87"/>
      <c r="C48" s="87"/>
      <c r="D48" s="86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87">
        <v>3</v>
      </c>
      <c r="AD48" s="87"/>
      <c r="AE48" s="87"/>
      <c r="AF48" s="87"/>
      <c r="AG48" s="87"/>
      <c r="AH48" s="87"/>
      <c r="AI48" s="87"/>
      <c r="AJ48" s="87"/>
      <c r="AK48" s="87">
        <v>4</v>
      </c>
      <c r="AL48" s="87"/>
      <c r="AM48" s="87"/>
      <c r="AN48" s="87"/>
      <c r="AO48" s="87"/>
      <c r="AP48" s="87"/>
      <c r="AQ48" s="87"/>
      <c r="AR48" s="87"/>
      <c r="AS48" s="87">
        <v>5</v>
      </c>
      <c r="AT48" s="87"/>
      <c r="AU48" s="87"/>
      <c r="AV48" s="87"/>
      <c r="AW48" s="87"/>
      <c r="AX48" s="87"/>
      <c r="AY48" s="87"/>
      <c r="AZ48" s="87"/>
      <c r="BA48" s="15"/>
      <c r="BB48" s="15"/>
      <c r="BC48" s="15"/>
      <c r="BD48" s="15"/>
      <c r="BE48" s="15"/>
      <c r="BF48" s="15"/>
      <c r="BG48" s="15"/>
      <c r="BH48" s="15"/>
    </row>
    <row r="49" spans="1:79" ht="34.5" customHeight="1" x14ac:dyDescent="0.2">
      <c r="A49" s="56">
        <v>1</v>
      </c>
      <c r="B49" s="56"/>
      <c r="C49" s="56"/>
      <c r="D49" s="108" t="s">
        <v>52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61"/>
      <c r="AD49" s="61"/>
      <c r="AE49" s="61"/>
      <c r="AF49" s="61"/>
      <c r="AG49" s="61"/>
      <c r="AH49" s="61"/>
      <c r="AI49" s="61"/>
      <c r="AJ49" s="61"/>
      <c r="AK49" s="61">
        <f>SUM(AK50:AR54)</f>
        <v>310000</v>
      </c>
      <c r="AL49" s="61"/>
      <c r="AM49" s="61"/>
      <c r="AN49" s="61"/>
      <c r="AO49" s="61"/>
      <c r="AP49" s="61"/>
      <c r="AQ49" s="61"/>
      <c r="AR49" s="61"/>
      <c r="AS49" s="61">
        <f t="shared" ref="AS49:AS54" si="0">AC49+AK49</f>
        <v>310000</v>
      </c>
      <c r="AT49" s="61"/>
      <c r="AU49" s="61"/>
      <c r="AV49" s="61"/>
      <c r="AW49" s="61"/>
      <c r="AX49" s="61"/>
      <c r="AY49" s="61"/>
      <c r="AZ49" s="61"/>
      <c r="BA49" s="16"/>
      <c r="BB49" s="16"/>
      <c r="BC49" s="16"/>
      <c r="BD49" s="16"/>
      <c r="BE49" s="16"/>
      <c r="BF49" s="16"/>
      <c r="BG49" s="16"/>
      <c r="BH49" s="16"/>
      <c r="BT49" s="52">
        <v>4708783</v>
      </c>
      <c r="BU49" s="52"/>
      <c r="BV49" s="53">
        <f>AK49-BT49</f>
        <v>-4398783</v>
      </c>
      <c r="BW49" s="52"/>
      <c r="BX49" s="52"/>
      <c r="BY49" s="52"/>
      <c r="BZ49" s="52"/>
      <c r="CA49" s="1" t="s">
        <v>7</v>
      </c>
    </row>
    <row r="50" spans="1:79" ht="52.5" customHeight="1" x14ac:dyDescent="0.2">
      <c r="A50" s="86"/>
      <c r="B50" s="59"/>
      <c r="C50" s="60"/>
      <c r="D50" s="91" t="s">
        <v>92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103"/>
      <c r="AD50" s="104"/>
      <c r="AE50" s="104"/>
      <c r="AF50" s="104"/>
      <c r="AG50" s="104"/>
      <c r="AH50" s="104"/>
      <c r="AI50" s="104"/>
      <c r="AJ50" s="105"/>
      <c r="AK50" s="103">
        <f>100000</f>
        <v>100000</v>
      </c>
      <c r="AL50" s="104"/>
      <c r="AM50" s="104"/>
      <c r="AN50" s="104"/>
      <c r="AO50" s="104"/>
      <c r="AP50" s="104"/>
      <c r="AQ50" s="104"/>
      <c r="AR50" s="105"/>
      <c r="AS50" s="62">
        <f t="shared" si="0"/>
        <v>100000</v>
      </c>
      <c r="AT50" s="62"/>
      <c r="AU50" s="62"/>
      <c r="AV50" s="62"/>
      <c r="AW50" s="62"/>
      <c r="AX50" s="62"/>
      <c r="AY50" s="62"/>
      <c r="AZ50" s="62"/>
      <c r="BA50" s="16"/>
      <c r="BB50" s="16"/>
      <c r="BC50" s="16"/>
      <c r="BD50" s="16"/>
      <c r="BE50" s="16"/>
      <c r="BF50" s="16"/>
      <c r="BG50" s="16"/>
      <c r="BH50" s="16"/>
      <c r="BT50" s="52"/>
      <c r="BU50" s="52"/>
      <c r="BV50" s="52"/>
      <c r="BW50" s="52"/>
      <c r="BX50" s="52"/>
      <c r="BY50" s="52"/>
      <c r="BZ50" s="52"/>
    </row>
    <row r="51" spans="1:79" ht="71.25" customHeight="1" x14ac:dyDescent="0.2">
      <c r="A51" s="86"/>
      <c r="B51" s="59"/>
      <c r="C51" s="60"/>
      <c r="D51" s="91" t="s">
        <v>96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103"/>
      <c r="AD51" s="104"/>
      <c r="AE51" s="104"/>
      <c r="AF51" s="104"/>
      <c r="AG51" s="104"/>
      <c r="AH51" s="104"/>
      <c r="AI51" s="104"/>
      <c r="AJ51" s="105"/>
      <c r="AK51" s="103">
        <v>100000</v>
      </c>
      <c r="AL51" s="104"/>
      <c r="AM51" s="104"/>
      <c r="AN51" s="104"/>
      <c r="AO51" s="104"/>
      <c r="AP51" s="104"/>
      <c r="AQ51" s="104"/>
      <c r="AR51" s="105"/>
      <c r="AS51" s="62">
        <f>AC51+AK51</f>
        <v>100000</v>
      </c>
      <c r="AT51" s="62"/>
      <c r="AU51" s="62"/>
      <c r="AV51" s="62"/>
      <c r="AW51" s="62"/>
      <c r="AX51" s="62"/>
      <c r="AY51" s="62"/>
      <c r="AZ51" s="62"/>
      <c r="BA51" s="16"/>
      <c r="BB51" s="16"/>
      <c r="BC51" s="16"/>
      <c r="BD51" s="16"/>
      <c r="BE51" s="16"/>
      <c r="BF51" s="16"/>
      <c r="BG51" s="16"/>
      <c r="BH51" s="16"/>
      <c r="BT51" s="52"/>
      <c r="BU51" s="52"/>
      <c r="BV51" s="52"/>
      <c r="BW51" s="52"/>
      <c r="BX51" s="52"/>
      <c r="BY51" s="52"/>
      <c r="BZ51" s="52"/>
    </row>
    <row r="52" spans="1:79" ht="49.5" customHeight="1" x14ac:dyDescent="0.2">
      <c r="A52" s="86"/>
      <c r="B52" s="59"/>
      <c r="C52" s="60"/>
      <c r="D52" s="91" t="s">
        <v>93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103"/>
      <c r="AD52" s="104"/>
      <c r="AE52" s="104"/>
      <c r="AF52" s="104"/>
      <c r="AG52" s="104"/>
      <c r="AH52" s="104"/>
      <c r="AI52" s="104"/>
      <c r="AJ52" s="105"/>
      <c r="AK52" s="103">
        <v>10000</v>
      </c>
      <c r="AL52" s="104"/>
      <c r="AM52" s="104"/>
      <c r="AN52" s="104"/>
      <c r="AO52" s="104"/>
      <c r="AP52" s="104"/>
      <c r="AQ52" s="104"/>
      <c r="AR52" s="105"/>
      <c r="AS52" s="62">
        <f t="shared" si="0"/>
        <v>10000</v>
      </c>
      <c r="AT52" s="62"/>
      <c r="AU52" s="62"/>
      <c r="AV52" s="62"/>
      <c r="AW52" s="62"/>
      <c r="AX52" s="62"/>
      <c r="AY52" s="62"/>
      <c r="AZ52" s="62"/>
      <c r="BA52" s="16"/>
      <c r="BB52" s="16"/>
      <c r="BC52" s="16"/>
      <c r="BD52" s="16"/>
      <c r="BE52" s="16"/>
      <c r="BF52" s="16"/>
      <c r="BG52" s="16"/>
      <c r="BH52" s="16"/>
      <c r="BT52" s="52"/>
      <c r="BU52" s="52"/>
      <c r="BV52" s="52"/>
      <c r="BW52" s="52"/>
      <c r="BX52" s="52"/>
      <c r="BY52" s="52"/>
      <c r="BZ52" s="52"/>
    </row>
    <row r="53" spans="1:79" ht="34.5" hidden="1" customHeight="1" x14ac:dyDescent="0.2">
      <c r="A53" s="86"/>
      <c r="B53" s="59"/>
      <c r="C53" s="60"/>
      <c r="D53" s="91" t="s">
        <v>67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103"/>
      <c r="AD53" s="104"/>
      <c r="AE53" s="104"/>
      <c r="AF53" s="104"/>
      <c r="AG53" s="104"/>
      <c r="AH53" s="104"/>
      <c r="AI53" s="104"/>
      <c r="AJ53" s="105"/>
      <c r="AK53" s="103">
        <f>50000-50000</f>
        <v>0</v>
      </c>
      <c r="AL53" s="104"/>
      <c r="AM53" s="104"/>
      <c r="AN53" s="104"/>
      <c r="AO53" s="104"/>
      <c r="AP53" s="104"/>
      <c r="AQ53" s="104"/>
      <c r="AR53" s="105"/>
      <c r="AS53" s="62">
        <f t="shared" si="0"/>
        <v>0</v>
      </c>
      <c r="AT53" s="62"/>
      <c r="AU53" s="62"/>
      <c r="AV53" s="62"/>
      <c r="AW53" s="62"/>
      <c r="AX53" s="62"/>
      <c r="AY53" s="62"/>
      <c r="AZ53" s="62"/>
      <c r="BA53" s="16"/>
      <c r="BB53" s="16"/>
      <c r="BC53" s="16"/>
      <c r="BD53" s="16"/>
      <c r="BE53" s="16"/>
      <c r="BF53" s="16"/>
      <c r="BG53" s="16"/>
      <c r="BH53" s="16"/>
      <c r="BT53" s="52"/>
      <c r="BU53" s="52"/>
      <c r="BV53" s="52"/>
      <c r="BW53" s="52"/>
      <c r="BX53" s="52"/>
      <c r="BY53" s="52"/>
      <c r="BZ53" s="52"/>
    </row>
    <row r="54" spans="1:79" ht="40.5" customHeight="1" x14ac:dyDescent="0.2">
      <c r="A54" s="86"/>
      <c r="B54" s="59"/>
      <c r="C54" s="60"/>
      <c r="D54" s="91" t="s">
        <v>94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103"/>
      <c r="AD54" s="104"/>
      <c r="AE54" s="104"/>
      <c r="AF54" s="104"/>
      <c r="AG54" s="104"/>
      <c r="AH54" s="104"/>
      <c r="AI54" s="104"/>
      <c r="AJ54" s="105"/>
      <c r="AK54" s="103">
        <f>100000</f>
        <v>100000</v>
      </c>
      <c r="AL54" s="104"/>
      <c r="AM54" s="104"/>
      <c r="AN54" s="104"/>
      <c r="AO54" s="104"/>
      <c r="AP54" s="104"/>
      <c r="AQ54" s="104"/>
      <c r="AR54" s="105"/>
      <c r="AS54" s="62">
        <f t="shared" si="0"/>
        <v>100000</v>
      </c>
      <c r="AT54" s="62"/>
      <c r="AU54" s="62"/>
      <c r="AV54" s="62"/>
      <c r="AW54" s="62"/>
      <c r="AX54" s="62"/>
      <c r="AY54" s="62"/>
      <c r="AZ54" s="62"/>
      <c r="BA54" s="16"/>
      <c r="BB54" s="16"/>
      <c r="BC54" s="16"/>
      <c r="BD54" s="16"/>
      <c r="BE54" s="16"/>
      <c r="BF54" s="16"/>
      <c r="BG54" s="16"/>
      <c r="BH54" s="16"/>
      <c r="BT54" s="52"/>
      <c r="BU54" s="52"/>
      <c r="BV54" s="52"/>
      <c r="BW54" s="52"/>
      <c r="BX54" s="52"/>
      <c r="BY54" s="52"/>
      <c r="BZ54" s="52"/>
    </row>
    <row r="55" spans="1:79" ht="36.75" customHeight="1" x14ac:dyDescent="0.2">
      <c r="A55" s="56">
        <v>2</v>
      </c>
      <c r="B55" s="56"/>
      <c r="C55" s="56"/>
      <c r="D55" s="90" t="s">
        <v>53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7"/>
      <c r="AC55" s="61"/>
      <c r="AD55" s="61"/>
      <c r="AE55" s="61"/>
      <c r="AF55" s="61"/>
      <c r="AG55" s="61"/>
      <c r="AH55" s="61"/>
      <c r="AI55" s="61"/>
      <c r="AJ55" s="61"/>
      <c r="AK55" s="61">
        <f>SUM(AK56:AR58)</f>
        <v>3330000</v>
      </c>
      <c r="AL55" s="61"/>
      <c r="AM55" s="61"/>
      <c r="AN55" s="61"/>
      <c r="AO55" s="61"/>
      <c r="AP55" s="61"/>
      <c r="AQ55" s="61"/>
      <c r="AR55" s="61"/>
      <c r="AS55" s="61">
        <f>AC55+AK55</f>
        <v>3330000</v>
      </c>
      <c r="AT55" s="61"/>
      <c r="AU55" s="61"/>
      <c r="AV55" s="61"/>
      <c r="AW55" s="61"/>
      <c r="AX55" s="61"/>
      <c r="AY55" s="61"/>
      <c r="AZ55" s="61"/>
      <c r="BA55" s="16"/>
      <c r="BB55" s="16"/>
      <c r="BC55" s="16"/>
      <c r="BD55" s="16"/>
      <c r="BE55" s="16"/>
      <c r="BF55" s="16"/>
      <c r="BG55" s="16"/>
      <c r="BH55" s="16"/>
      <c r="BT55" s="52">
        <v>23297429</v>
      </c>
      <c r="BU55" s="52"/>
      <c r="BV55" s="53">
        <f>AK55-BT55</f>
        <v>-19967429</v>
      </c>
      <c r="BW55" s="52"/>
      <c r="BX55" s="52"/>
      <c r="BY55" s="52"/>
      <c r="BZ55" s="52"/>
    </row>
    <row r="56" spans="1:79" ht="49.5" customHeight="1" x14ac:dyDescent="0.2">
      <c r="A56" s="86"/>
      <c r="B56" s="59"/>
      <c r="C56" s="60"/>
      <c r="D56" s="65" t="s">
        <v>99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62"/>
      <c r="AD56" s="62"/>
      <c r="AE56" s="62"/>
      <c r="AF56" s="62"/>
      <c r="AG56" s="62"/>
      <c r="AH56" s="62"/>
      <c r="AI56" s="62"/>
      <c r="AJ56" s="62"/>
      <c r="AK56" s="103">
        <f>1000000-670000</f>
        <v>330000</v>
      </c>
      <c r="AL56" s="104"/>
      <c r="AM56" s="104"/>
      <c r="AN56" s="104"/>
      <c r="AO56" s="104"/>
      <c r="AP56" s="104"/>
      <c r="AQ56" s="104"/>
      <c r="AR56" s="105"/>
      <c r="AS56" s="62">
        <f>AC56+AK56</f>
        <v>330000</v>
      </c>
      <c r="AT56" s="62"/>
      <c r="AU56" s="62"/>
      <c r="AV56" s="62"/>
      <c r="AW56" s="62"/>
      <c r="AX56" s="62"/>
      <c r="AY56" s="62"/>
      <c r="AZ56" s="62"/>
      <c r="BA56" s="16"/>
      <c r="BB56" s="16"/>
      <c r="BC56" s="16"/>
      <c r="BD56" s="16"/>
      <c r="BE56" s="16"/>
      <c r="BF56" s="16"/>
      <c r="BG56" s="16"/>
      <c r="BH56" s="16"/>
      <c r="BT56" s="52"/>
      <c r="BU56" s="52"/>
      <c r="BV56" s="52"/>
      <c r="BW56" s="52"/>
      <c r="BX56" s="52"/>
      <c r="BY56" s="52"/>
      <c r="BZ56" s="52"/>
    </row>
    <row r="57" spans="1:79" ht="34.5" hidden="1" customHeight="1" x14ac:dyDescent="0.2">
      <c r="A57" s="86"/>
      <c r="B57" s="59"/>
      <c r="C57" s="60"/>
      <c r="D57" s="158" t="s">
        <v>100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9"/>
      <c r="AC57" s="62"/>
      <c r="AD57" s="62"/>
      <c r="AE57" s="62"/>
      <c r="AF57" s="62"/>
      <c r="AG57" s="62"/>
      <c r="AH57" s="62"/>
      <c r="AI57" s="62"/>
      <c r="AJ57" s="62"/>
      <c r="AK57" s="103">
        <f>3460000-3460000</f>
        <v>0</v>
      </c>
      <c r="AL57" s="104"/>
      <c r="AM57" s="104"/>
      <c r="AN57" s="104"/>
      <c r="AO57" s="104"/>
      <c r="AP57" s="104"/>
      <c r="AQ57" s="104"/>
      <c r="AR57" s="105"/>
      <c r="AS57" s="62">
        <f>AC57+AK57</f>
        <v>0</v>
      </c>
      <c r="AT57" s="62"/>
      <c r="AU57" s="62"/>
      <c r="AV57" s="62"/>
      <c r="AW57" s="62"/>
      <c r="AX57" s="62"/>
      <c r="AY57" s="62"/>
      <c r="AZ57" s="62"/>
      <c r="BA57" s="16"/>
      <c r="BB57" s="16"/>
      <c r="BC57" s="16"/>
      <c r="BD57" s="16"/>
      <c r="BE57" s="16"/>
      <c r="BF57" s="16"/>
      <c r="BG57" s="16"/>
      <c r="BH57" s="16"/>
      <c r="BT57" s="52"/>
      <c r="BU57" s="52"/>
      <c r="BV57" s="52"/>
      <c r="BW57" s="52"/>
      <c r="BX57" s="52"/>
      <c r="BY57" s="52"/>
      <c r="BZ57" s="52"/>
    </row>
    <row r="58" spans="1:79" ht="39.75" customHeight="1" x14ac:dyDescent="0.2">
      <c r="A58" s="86"/>
      <c r="B58" s="59"/>
      <c r="C58" s="60"/>
      <c r="D58" s="158" t="s">
        <v>116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9"/>
      <c r="AC58" s="62"/>
      <c r="AD58" s="62"/>
      <c r="AE58" s="62"/>
      <c r="AF58" s="62"/>
      <c r="AG58" s="62"/>
      <c r="AH58" s="62"/>
      <c r="AI58" s="62"/>
      <c r="AJ58" s="62"/>
      <c r="AK58" s="103">
        <v>3000000</v>
      </c>
      <c r="AL58" s="104"/>
      <c r="AM58" s="104"/>
      <c r="AN58" s="104"/>
      <c r="AO58" s="104"/>
      <c r="AP58" s="104"/>
      <c r="AQ58" s="104"/>
      <c r="AR58" s="105"/>
      <c r="AS58" s="62">
        <f t="shared" ref="AS58:AS65" si="1">AC58+AK58</f>
        <v>3000000</v>
      </c>
      <c r="AT58" s="62"/>
      <c r="AU58" s="62"/>
      <c r="AV58" s="62"/>
      <c r="AW58" s="62"/>
      <c r="AX58" s="62"/>
      <c r="AY58" s="62"/>
      <c r="AZ58" s="62"/>
      <c r="BA58" s="16"/>
      <c r="BB58" s="16"/>
      <c r="BC58" s="16"/>
      <c r="BD58" s="16"/>
      <c r="BE58" s="16"/>
      <c r="BF58" s="16"/>
      <c r="BG58" s="16"/>
      <c r="BH58" s="16"/>
      <c r="BT58" s="52"/>
      <c r="BU58" s="52"/>
      <c r="BV58" s="52"/>
      <c r="BW58" s="52"/>
      <c r="BX58" s="52"/>
      <c r="BY58" s="52"/>
      <c r="BZ58" s="52"/>
    </row>
    <row r="59" spans="1:79" ht="39.75" customHeight="1" x14ac:dyDescent="0.2">
      <c r="A59" s="168">
        <v>3</v>
      </c>
      <c r="B59" s="154"/>
      <c r="C59" s="155"/>
      <c r="D59" s="108" t="s">
        <v>84</v>
      </c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7"/>
      <c r="AC59" s="62"/>
      <c r="AD59" s="62"/>
      <c r="AE59" s="62"/>
      <c r="AF59" s="62"/>
      <c r="AG59" s="62"/>
      <c r="AH59" s="62"/>
      <c r="AI59" s="62"/>
      <c r="AJ59" s="62"/>
      <c r="AK59" s="163">
        <f>AK60</f>
        <v>90000</v>
      </c>
      <c r="AL59" s="164"/>
      <c r="AM59" s="164"/>
      <c r="AN59" s="164"/>
      <c r="AO59" s="164"/>
      <c r="AP59" s="164"/>
      <c r="AQ59" s="164"/>
      <c r="AR59" s="165"/>
      <c r="AS59" s="61">
        <f t="shared" si="1"/>
        <v>90000</v>
      </c>
      <c r="AT59" s="61"/>
      <c r="AU59" s="61"/>
      <c r="AV59" s="61"/>
      <c r="AW59" s="61"/>
      <c r="AX59" s="61"/>
      <c r="AY59" s="61"/>
      <c r="AZ59" s="61"/>
      <c r="BA59" s="16"/>
      <c r="BB59" s="16"/>
      <c r="BC59" s="16"/>
      <c r="BD59" s="16"/>
      <c r="BE59" s="16"/>
      <c r="BF59" s="16"/>
      <c r="BG59" s="16"/>
      <c r="BH59" s="16"/>
      <c r="BT59" s="52"/>
      <c r="BU59" s="52"/>
      <c r="BV59" s="52"/>
      <c r="BW59" s="52"/>
      <c r="BX59" s="52"/>
      <c r="BY59" s="52"/>
      <c r="BZ59" s="52"/>
    </row>
    <row r="60" spans="1:79" ht="36" customHeight="1" x14ac:dyDescent="0.2">
      <c r="A60" s="86"/>
      <c r="B60" s="59"/>
      <c r="C60" s="60"/>
      <c r="D60" s="91" t="s">
        <v>102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62"/>
      <c r="AD60" s="62"/>
      <c r="AE60" s="62"/>
      <c r="AF60" s="62"/>
      <c r="AG60" s="62"/>
      <c r="AH60" s="62"/>
      <c r="AI60" s="62"/>
      <c r="AJ60" s="62"/>
      <c r="AK60" s="103">
        <v>90000</v>
      </c>
      <c r="AL60" s="104"/>
      <c r="AM60" s="104"/>
      <c r="AN60" s="104"/>
      <c r="AO60" s="104"/>
      <c r="AP60" s="104"/>
      <c r="AQ60" s="104"/>
      <c r="AR60" s="105"/>
      <c r="AS60" s="62">
        <f t="shared" si="1"/>
        <v>90000</v>
      </c>
      <c r="AT60" s="62"/>
      <c r="AU60" s="62"/>
      <c r="AV60" s="62"/>
      <c r="AW60" s="62"/>
      <c r="AX60" s="62"/>
      <c r="AY60" s="62"/>
      <c r="AZ60" s="62"/>
      <c r="BA60" s="16"/>
      <c r="BB60" s="16"/>
      <c r="BC60" s="16"/>
      <c r="BD60" s="16"/>
      <c r="BE60" s="16"/>
      <c r="BF60" s="16"/>
      <c r="BG60" s="16"/>
      <c r="BH60" s="16"/>
      <c r="BT60" s="52"/>
      <c r="BU60" s="52"/>
      <c r="BV60" s="52"/>
      <c r="BW60" s="52"/>
      <c r="BX60" s="52"/>
      <c r="BY60" s="52"/>
      <c r="BZ60" s="52"/>
    </row>
    <row r="61" spans="1:79" ht="39.75" customHeight="1" x14ac:dyDescent="0.2">
      <c r="A61" s="168">
        <v>4</v>
      </c>
      <c r="B61" s="154"/>
      <c r="C61" s="155"/>
      <c r="D61" s="108" t="s">
        <v>85</v>
      </c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7"/>
      <c r="AC61" s="62"/>
      <c r="AD61" s="62"/>
      <c r="AE61" s="62"/>
      <c r="AF61" s="62"/>
      <c r="AG61" s="62"/>
      <c r="AH61" s="62"/>
      <c r="AI61" s="62"/>
      <c r="AJ61" s="62"/>
      <c r="AK61" s="163">
        <f>SUM(AK62:AR64)</f>
        <v>150000</v>
      </c>
      <c r="AL61" s="164"/>
      <c r="AM61" s="164"/>
      <c r="AN61" s="164"/>
      <c r="AO61" s="164"/>
      <c r="AP61" s="164"/>
      <c r="AQ61" s="164"/>
      <c r="AR61" s="165"/>
      <c r="AS61" s="61">
        <f t="shared" si="1"/>
        <v>150000</v>
      </c>
      <c r="AT61" s="61"/>
      <c r="AU61" s="61"/>
      <c r="AV61" s="61"/>
      <c r="AW61" s="61"/>
      <c r="AX61" s="61"/>
      <c r="AY61" s="61"/>
      <c r="AZ61" s="61"/>
      <c r="BA61" s="16"/>
      <c r="BB61" s="16"/>
      <c r="BC61" s="16"/>
      <c r="BD61" s="16"/>
      <c r="BE61" s="16"/>
      <c r="BF61" s="16"/>
      <c r="BG61" s="16"/>
      <c r="BH61" s="16"/>
      <c r="BT61" s="52"/>
      <c r="BU61" s="52"/>
      <c r="BV61" s="52"/>
      <c r="BW61" s="52"/>
      <c r="BX61" s="52"/>
      <c r="BY61" s="52"/>
      <c r="BZ61" s="52"/>
    </row>
    <row r="62" spans="1:79" ht="54" customHeight="1" x14ac:dyDescent="0.2">
      <c r="A62" s="86"/>
      <c r="B62" s="59"/>
      <c r="C62" s="60"/>
      <c r="D62" s="91" t="s">
        <v>104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3"/>
      <c r="AC62" s="62"/>
      <c r="AD62" s="62"/>
      <c r="AE62" s="62"/>
      <c r="AF62" s="62"/>
      <c r="AG62" s="62"/>
      <c r="AH62" s="62"/>
      <c r="AI62" s="62"/>
      <c r="AJ62" s="62"/>
      <c r="AK62" s="103">
        <v>50000</v>
      </c>
      <c r="AL62" s="104"/>
      <c r="AM62" s="104"/>
      <c r="AN62" s="104"/>
      <c r="AO62" s="104"/>
      <c r="AP62" s="104"/>
      <c r="AQ62" s="104"/>
      <c r="AR62" s="105"/>
      <c r="AS62" s="62">
        <f t="shared" si="1"/>
        <v>50000</v>
      </c>
      <c r="AT62" s="62"/>
      <c r="AU62" s="62"/>
      <c r="AV62" s="62"/>
      <c r="AW62" s="62"/>
      <c r="AX62" s="62"/>
      <c r="AY62" s="62"/>
      <c r="AZ62" s="62"/>
      <c r="BA62" s="16"/>
      <c r="BB62" s="16"/>
      <c r="BC62" s="16"/>
      <c r="BD62" s="16"/>
      <c r="BE62" s="16"/>
      <c r="BF62" s="16"/>
      <c r="BG62" s="16"/>
      <c r="BH62" s="16"/>
      <c r="BT62" s="52"/>
      <c r="BU62" s="52"/>
      <c r="BV62" s="52"/>
      <c r="BW62" s="52"/>
      <c r="BX62" s="52"/>
      <c r="BY62" s="52"/>
      <c r="BZ62" s="52"/>
    </row>
    <row r="63" spans="1:79" ht="52.5" customHeight="1" x14ac:dyDescent="0.2">
      <c r="A63" s="86"/>
      <c r="B63" s="59"/>
      <c r="C63" s="60"/>
      <c r="D63" s="91" t="s">
        <v>105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62"/>
      <c r="AD63" s="62"/>
      <c r="AE63" s="62"/>
      <c r="AF63" s="62"/>
      <c r="AG63" s="62"/>
      <c r="AH63" s="62"/>
      <c r="AI63" s="62"/>
      <c r="AJ63" s="62"/>
      <c r="AK63" s="103">
        <v>50000</v>
      </c>
      <c r="AL63" s="104"/>
      <c r="AM63" s="104"/>
      <c r="AN63" s="104"/>
      <c r="AO63" s="104"/>
      <c r="AP63" s="104"/>
      <c r="AQ63" s="104"/>
      <c r="AR63" s="105"/>
      <c r="AS63" s="62">
        <f t="shared" si="1"/>
        <v>50000</v>
      </c>
      <c r="AT63" s="62"/>
      <c r="AU63" s="62"/>
      <c r="AV63" s="62"/>
      <c r="AW63" s="62"/>
      <c r="AX63" s="62"/>
      <c r="AY63" s="62"/>
      <c r="AZ63" s="62"/>
      <c r="BA63" s="16"/>
      <c r="BB63" s="16"/>
      <c r="BC63" s="16"/>
      <c r="BD63" s="16"/>
      <c r="BE63" s="16"/>
      <c r="BF63" s="16"/>
      <c r="BG63" s="16"/>
      <c r="BH63" s="16"/>
      <c r="BT63" s="52"/>
      <c r="BU63" s="52"/>
      <c r="BV63" s="52"/>
      <c r="BW63" s="52"/>
      <c r="BX63" s="52"/>
      <c r="BY63" s="52"/>
      <c r="BZ63" s="52"/>
    </row>
    <row r="64" spans="1:79" ht="54.75" customHeight="1" x14ac:dyDescent="0.2">
      <c r="A64" s="86"/>
      <c r="B64" s="59"/>
      <c r="C64" s="60"/>
      <c r="D64" s="91" t="s">
        <v>106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62"/>
      <c r="AD64" s="62"/>
      <c r="AE64" s="62"/>
      <c r="AF64" s="62"/>
      <c r="AG64" s="62"/>
      <c r="AH64" s="62"/>
      <c r="AI64" s="62"/>
      <c r="AJ64" s="62"/>
      <c r="AK64" s="103">
        <v>50000</v>
      </c>
      <c r="AL64" s="104"/>
      <c r="AM64" s="104"/>
      <c r="AN64" s="104"/>
      <c r="AO64" s="104"/>
      <c r="AP64" s="104"/>
      <c r="AQ64" s="104"/>
      <c r="AR64" s="105"/>
      <c r="AS64" s="62">
        <f t="shared" si="1"/>
        <v>50000</v>
      </c>
      <c r="AT64" s="62"/>
      <c r="AU64" s="62"/>
      <c r="AV64" s="62"/>
      <c r="AW64" s="62"/>
      <c r="AX64" s="62"/>
      <c r="AY64" s="62"/>
      <c r="AZ64" s="62"/>
      <c r="BA64" s="16"/>
      <c r="BB64" s="16"/>
      <c r="BC64" s="16"/>
      <c r="BD64" s="16"/>
      <c r="BE64" s="16"/>
      <c r="BF64" s="16"/>
      <c r="BG64" s="16"/>
      <c r="BH64" s="16"/>
      <c r="BT64" s="52"/>
      <c r="BU64" s="52"/>
      <c r="BV64" s="52"/>
      <c r="BW64" s="52"/>
      <c r="BX64" s="52"/>
      <c r="BY64" s="52"/>
      <c r="BZ64" s="52"/>
    </row>
    <row r="65" spans="1:79" s="2" customFormat="1" ht="18.75" customHeight="1" x14ac:dyDescent="0.2">
      <c r="A65" s="56"/>
      <c r="B65" s="56"/>
      <c r="C65" s="56"/>
      <c r="D65" s="148" t="s">
        <v>54</v>
      </c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50"/>
      <c r="AC65" s="61">
        <v>0</v>
      </c>
      <c r="AD65" s="61"/>
      <c r="AE65" s="61"/>
      <c r="AF65" s="61"/>
      <c r="AG65" s="61"/>
      <c r="AH65" s="61"/>
      <c r="AI65" s="61"/>
      <c r="AJ65" s="61"/>
      <c r="AK65" s="61">
        <f>AK49+AK55+AK59+AK61</f>
        <v>3880000</v>
      </c>
      <c r="AL65" s="61"/>
      <c r="AM65" s="61"/>
      <c r="AN65" s="61"/>
      <c r="AO65" s="61"/>
      <c r="AP65" s="61"/>
      <c r="AQ65" s="61"/>
      <c r="AR65" s="61"/>
      <c r="AS65" s="61">
        <f t="shared" si="1"/>
        <v>3880000</v>
      </c>
      <c r="AT65" s="61"/>
      <c r="AU65" s="61"/>
      <c r="AV65" s="61"/>
      <c r="AW65" s="61"/>
      <c r="AX65" s="61"/>
      <c r="AY65" s="61"/>
      <c r="AZ65" s="61"/>
      <c r="BA65" s="31"/>
      <c r="BB65" s="31"/>
      <c r="BC65" s="31"/>
      <c r="BD65" s="31"/>
      <c r="BE65" s="31"/>
      <c r="BF65" s="31"/>
      <c r="BG65" s="31"/>
      <c r="BH65" s="31"/>
      <c r="BT65" s="54">
        <f>43539904</f>
        <v>43539904</v>
      </c>
      <c r="BU65" s="55"/>
      <c r="BV65" s="54">
        <f>AK65-BT65</f>
        <v>-39659904</v>
      </c>
      <c r="BW65" s="55"/>
      <c r="BX65" s="55"/>
      <c r="BY65" s="55"/>
      <c r="BZ65" s="55"/>
    </row>
    <row r="66" spans="1:79" ht="32.25" customHeight="1" x14ac:dyDescent="0.2">
      <c r="BT66" s="52"/>
      <c r="BU66" s="52"/>
      <c r="BV66" s="52"/>
      <c r="BW66" s="52"/>
      <c r="BX66" s="52"/>
      <c r="BY66" s="52"/>
      <c r="BZ66" s="52"/>
    </row>
    <row r="67" spans="1:79" ht="15.75" customHeight="1" x14ac:dyDescent="0.2">
      <c r="A67" s="63" t="s">
        <v>30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T67" s="52"/>
      <c r="BU67" s="52"/>
      <c r="BV67" s="52"/>
      <c r="BW67" s="52"/>
      <c r="BX67" s="52"/>
      <c r="BY67" s="52"/>
      <c r="BZ67" s="52"/>
    </row>
    <row r="68" spans="1:79" ht="26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135" t="s">
        <v>74</v>
      </c>
      <c r="AS68" s="135"/>
      <c r="AT68" s="135"/>
      <c r="AU68" s="135"/>
      <c r="AV68" s="135"/>
      <c r="AW68" s="135"/>
      <c r="AX68" s="135"/>
      <c r="AY68" s="135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T68" s="52"/>
      <c r="BU68" s="52"/>
      <c r="BV68" s="52"/>
      <c r="BW68" s="52"/>
      <c r="BX68" s="52"/>
      <c r="BY68" s="52"/>
      <c r="BZ68" s="52"/>
    </row>
    <row r="69" spans="1:79" ht="12" customHeight="1" x14ac:dyDescent="0.2">
      <c r="A69" s="87" t="s">
        <v>19</v>
      </c>
      <c r="B69" s="87"/>
      <c r="C69" s="87"/>
      <c r="D69" s="111" t="s">
        <v>22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3"/>
      <c r="AB69" s="87" t="s">
        <v>20</v>
      </c>
      <c r="AC69" s="87"/>
      <c r="AD69" s="87"/>
      <c r="AE69" s="87"/>
      <c r="AF69" s="87"/>
      <c r="AG69" s="87"/>
      <c r="AH69" s="87"/>
      <c r="AI69" s="87"/>
      <c r="AJ69" s="87" t="s">
        <v>21</v>
      </c>
      <c r="AK69" s="87"/>
      <c r="AL69" s="87"/>
      <c r="AM69" s="87"/>
      <c r="AN69" s="87"/>
      <c r="AO69" s="87"/>
      <c r="AP69" s="87"/>
      <c r="AQ69" s="87"/>
      <c r="AR69" s="87" t="s">
        <v>18</v>
      </c>
      <c r="AS69" s="87"/>
      <c r="AT69" s="87"/>
      <c r="AU69" s="87"/>
      <c r="AV69" s="87"/>
      <c r="AW69" s="87"/>
      <c r="AX69" s="87"/>
      <c r="AY69" s="87"/>
      <c r="BT69" s="52"/>
      <c r="BU69" s="52"/>
      <c r="BV69" s="52"/>
      <c r="BW69" s="52"/>
      <c r="BX69" s="52"/>
      <c r="BY69" s="52"/>
      <c r="BZ69" s="52"/>
    </row>
    <row r="70" spans="1:79" ht="12" customHeight="1" x14ac:dyDescent="0.2">
      <c r="A70" s="87"/>
      <c r="B70" s="87"/>
      <c r="C70" s="87"/>
      <c r="D70" s="114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6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BT70" s="52"/>
      <c r="BU70" s="52"/>
      <c r="BV70" s="52"/>
      <c r="BW70" s="52"/>
      <c r="BX70" s="52"/>
      <c r="BY70" s="52"/>
      <c r="BZ70" s="52"/>
    </row>
    <row r="71" spans="1:79" ht="15.75" customHeight="1" x14ac:dyDescent="0.2">
      <c r="A71" s="87">
        <v>1</v>
      </c>
      <c r="B71" s="87"/>
      <c r="C71" s="87"/>
      <c r="D71" s="86">
        <v>2</v>
      </c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60"/>
      <c r="AB71" s="87">
        <v>3</v>
      </c>
      <c r="AC71" s="87"/>
      <c r="AD71" s="87"/>
      <c r="AE71" s="87"/>
      <c r="AF71" s="87"/>
      <c r="AG71" s="87"/>
      <c r="AH71" s="87"/>
      <c r="AI71" s="87"/>
      <c r="AJ71" s="87">
        <v>4</v>
      </c>
      <c r="AK71" s="87"/>
      <c r="AL71" s="87"/>
      <c r="AM71" s="87"/>
      <c r="AN71" s="87"/>
      <c r="AO71" s="87"/>
      <c r="AP71" s="87"/>
      <c r="AQ71" s="87"/>
      <c r="AR71" s="87">
        <v>5</v>
      </c>
      <c r="AS71" s="87"/>
      <c r="AT71" s="87"/>
      <c r="AU71" s="87"/>
      <c r="AV71" s="87"/>
      <c r="AW71" s="87"/>
      <c r="AX71" s="87"/>
      <c r="AY71" s="87"/>
      <c r="BT71" s="52"/>
      <c r="BU71" s="52"/>
      <c r="BV71" s="52"/>
      <c r="BW71" s="52"/>
      <c r="BX71" s="52"/>
      <c r="BY71" s="52"/>
      <c r="BZ71" s="52"/>
    </row>
    <row r="72" spans="1:79" ht="36" customHeight="1" x14ac:dyDescent="0.2">
      <c r="A72" s="87">
        <v>1</v>
      </c>
      <c r="B72" s="87"/>
      <c r="C72" s="87"/>
      <c r="D72" s="65" t="s">
        <v>95</v>
      </c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7"/>
      <c r="AB72" s="169">
        <v>0</v>
      </c>
      <c r="AC72" s="170"/>
      <c r="AD72" s="170"/>
      <c r="AE72" s="170"/>
      <c r="AF72" s="170"/>
      <c r="AG72" s="170"/>
      <c r="AH72" s="170"/>
      <c r="AI72" s="171"/>
      <c r="AJ72" s="169">
        <f>AK65-AJ73</f>
        <v>3570000</v>
      </c>
      <c r="AK72" s="170"/>
      <c r="AL72" s="170"/>
      <c r="AM72" s="170"/>
      <c r="AN72" s="170"/>
      <c r="AO72" s="170"/>
      <c r="AP72" s="170"/>
      <c r="AQ72" s="171"/>
      <c r="AR72" s="169">
        <f>AB72+AJ72</f>
        <v>3570000</v>
      </c>
      <c r="AS72" s="170"/>
      <c r="AT72" s="170"/>
      <c r="AU72" s="170"/>
      <c r="AV72" s="170"/>
      <c r="AW72" s="170"/>
      <c r="AX72" s="170"/>
      <c r="AY72" s="171"/>
      <c r="BT72" s="52"/>
      <c r="BU72" s="52"/>
      <c r="BV72" s="52"/>
      <c r="BW72" s="52"/>
      <c r="BX72" s="52"/>
      <c r="BY72" s="52"/>
      <c r="BZ72" s="52"/>
      <c r="CA72" s="1" t="s">
        <v>8</v>
      </c>
    </row>
    <row r="73" spans="1:79" ht="39" customHeight="1" x14ac:dyDescent="0.2">
      <c r="A73" s="87">
        <v>2</v>
      </c>
      <c r="B73" s="87"/>
      <c r="C73" s="87"/>
      <c r="D73" s="65" t="s">
        <v>72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169">
        <v>0</v>
      </c>
      <c r="AC73" s="170"/>
      <c r="AD73" s="170"/>
      <c r="AE73" s="170"/>
      <c r="AF73" s="170"/>
      <c r="AG73" s="170"/>
      <c r="AH73" s="170"/>
      <c r="AI73" s="171"/>
      <c r="AJ73" s="169">
        <f>AK50+AK51+AK52+AK54</f>
        <v>310000</v>
      </c>
      <c r="AK73" s="170"/>
      <c r="AL73" s="170"/>
      <c r="AM73" s="170"/>
      <c r="AN73" s="170"/>
      <c r="AO73" s="170"/>
      <c r="AP73" s="170"/>
      <c r="AQ73" s="171"/>
      <c r="AR73" s="169">
        <f>AB73+AJ73</f>
        <v>310000</v>
      </c>
      <c r="AS73" s="170"/>
      <c r="AT73" s="170"/>
      <c r="AU73" s="170"/>
      <c r="AV73" s="170"/>
      <c r="AW73" s="170"/>
      <c r="AX73" s="170"/>
      <c r="AY73" s="171"/>
      <c r="BT73" s="52"/>
      <c r="BU73" s="52"/>
      <c r="BV73" s="52"/>
      <c r="BW73" s="52"/>
      <c r="BX73" s="52"/>
      <c r="BY73" s="52"/>
      <c r="BZ73" s="52"/>
    </row>
    <row r="74" spans="1:79" s="2" customFormat="1" ht="19.5" customHeight="1" x14ac:dyDescent="0.2">
      <c r="A74" s="56"/>
      <c r="B74" s="56"/>
      <c r="C74" s="56"/>
      <c r="D74" s="148" t="s">
        <v>18</v>
      </c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50"/>
      <c r="AB74" s="61">
        <v>0</v>
      </c>
      <c r="AC74" s="61"/>
      <c r="AD74" s="61"/>
      <c r="AE74" s="61"/>
      <c r="AF74" s="61"/>
      <c r="AG74" s="61"/>
      <c r="AH74" s="61"/>
      <c r="AI74" s="61"/>
      <c r="AJ74" s="61">
        <f>AJ72+AJ73</f>
        <v>3880000</v>
      </c>
      <c r="AK74" s="61"/>
      <c r="AL74" s="61"/>
      <c r="AM74" s="61"/>
      <c r="AN74" s="61"/>
      <c r="AO74" s="61"/>
      <c r="AP74" s="61"/>
      <c r="AQ74" s="61"/>
      <c r="AR74" s="61">
        <f>AB74+AJ74</f>
        <v>3880000</v>
      </c>
      <c r="AS74" s="61"/>
      <c r="AT74" s="61"/>
      <c r="AU74" s="61"/>
      <c r="AV74" s="61"/>
      <c r="AW74" s="61"/>
      <c r="AX74" s="61"/>
      <c r="AY74" s="61"/>
      <c r="BT74" s="55"/>
      <c r="BU74" s="55"/>
      <c r="BV74" s="55"/>
      <c r="BW74" s="55"/>
      <c r="BX74" s="55"/>
      <c r="BY74" s="55"/>
      <c r="BZ74" s="55"/>
    </row>
    <row r="75" spans="1:79" ht="6.7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BT75" s="52"/>
      <c r="BU75" s="52"/>
      <c r="BV75" s="52"/>
      <c r="BW75" s="52"/>
      <c r="BX75" s="52"/>
      <c r="BY75" s="52"/>
      <c r="BZ75" s="52"/>
    </row>
    <row r="76" spans="1:79" ht="15.75" customHeight="1" x14ac:dyDescent="0.2">
      <c r="A76" s="117" t="s">
        <v>31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/>
      <c r="AK76" s="117"/>
      <c r="AL76" s="117"/>
      <c r="AM76" s="117"/>
      <c r="AN76" s="117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  <c r="BT76" s="52"/>
      <c r="BU76" s="52"/>
      <c r="BV76" s="52"/>
      <c r="BW76" s="52"/>
      <c r="BX76" s="52"/>
      <c r="BY76" s="52"/>
      <c r="BZ76" s="52"/>
    </row>
    <row r="77" spans="1:79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T77" s="52"/>
      <c r="BU77" s="52"/>
      <c r="BV77" s="52"/>
      <c r="BW77" s="52"/>
      <c r="BX77" s="52"/>
      <c r="BY77" s="52"/>
      <c r="BZ77" s="52"/>
    </row>
    <row r="78" spans="1:79" ht="33" customHeight="1" x14ac:dyDescent="0.2">
      <c r="A78" s="87" t="s">
        <v>19</v>
      </c>
      <c r="B78" s="87"/>
      <c r="C78" s="87"/>
      <c r="D78" s="87"/>
      <c r="E78" s="87"/>
      <c r="F78" s="87"/>
      <c r="G78" s="86" t="s">
        <v>32</v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  <c r="Z78" s="87" t="s">
        <v>2</v>
      </c>
      <c r="AA78" s="87"/>
      <c r="AB78" s="87"/>
      <c r="AC78" s="87"/>
      <c r="AD78" s="87"/>
      <c r="AE78" s="87" t="s">
        <v>1</v>
      </c>
      <c r="AF78" s="87"/>
      <c r="AG78" s="87"/>
      <c r="AH78" s="87"/>
      <c r="AI78" s="87"/>
      <c r="AJ78" s="87"/>
      <c r="AK78" s="87"/>
      <c r="AL78" s="87"/>
      <c r="AM78" s="87"/>
      <c r="AN78" s="87"/>
      <c r="AO78" s="86" t="s">
        <v>20</v>
      </c>
      <c r="AP78" s="59"/>
      <c r="AQ78" s="59"/>
      <c r="AR78" s="59"/>
      <c r="AS78" s="59"/>
      <c r="AT78" s="59"/>
      <c r="AU78" s="59"/>
      <c r="AV78" s="60"/>
      <c r="AW78" s="86" t="s">
        <v>21</v>
      </c>
      <c r="AX78" s="59"/>
      <c r="AY78" s="59"/>
      <c r="AZ78" s="59"/>
      <c r="BA78" s="59"/>
      <c r="BB78" s="59"/>
      <c r="BC78" s="59"/>
      <c r="BD78" s="60"/>
      <c r="BE78" s="86" t="s">
        <v>18</v>
      </c>
      <c r="BF78" s="59"/>
      <c r="BG78" s="59"/>
      <c r="BH78" s="59"/>
      <c r="BI78" s="59"/>
      <c r="BJ78" s="59"/>
      <c r="BK78" s="59"/>
      <c r="BL78" s="60"/>
      <c r="BT78" s="52"/>
      <c r="BU78" s="52"/>
      <c r="BV78" s="52"/>
      <c r="BW78" s="52"/>
      <c r="BX78" s="52"/>
      <c r="BY78" s="52"/>
      <c r="BZ78" s="52"/>
    </row>
    <row r="79" spans="1:79" ht="15.75" customHeight="1" x14ac:dyDescent="0.2">
      <c r="A79" s="87">
        <v>1</v>
      </c>
      <c r="B79" s="87"/>
      <c r="C79" s="87"/>
      <c r="D79" s="87"/>
      <c r="E79" s="87"/>
      <c r="F79" s="87"/>
      <c r="G79" s="86">
        <v>2</v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60"/>
      <c r="Z79" s="87">
        <v>3</v>
      </c>
      <c r="AA79" s="87"/>
      <c r="AB79" s="87"/>
      <c r="AC79" s="87"/>
      <c r="AD79" s="87"/>
      <c r="AE79" s="87">
        <v>4</v>
      </c>
      <c r="AF79" s="87"/>
      <c r="AG79" s="87"/>
      <c r="AH79" s="87"/>
      <c r="AI79" s="87"/>
      <c r="AJ79" s="87"/>
      <c r="AK79" s="87"/>
      <c r="AL79" s="87"/>
      <c r="AM79" s="87"/>
      <c r="AN79" s="87"/>
      <c r="AO79" s="87">
        <v>5</v>
      </c>
      <c r="AP79" s="87"/>
      <c r="AQ79" s="87"/>
      <c r="AR79" s="87"/>
      <c r="AS79" s="87"/>
      <c r="AT79" s="87"/>
      <c r="AU79" s="87"/>
      <c r="AV79" s="87"/>
      <c r="AW79" s="87">
        <v>6</v>
      </c>
      <c r="AX79" s="87"/>
      <c r="AY79" s="87"/>
      <c r="AZ79" s="87"/>
      <c r="BA79" s="87"/>
      <c r="BB79" s="87"/>
      <c r="BC79" s="87"/>
      <c r="BD79" s="87"/>
      <c r="BE79" s="87">
        <v>7</v>
      </c>
      <c r="BF79" s="87"/>
      <c r="BG79" s="87"/>
      <c r="BH79" s="87"/>
      <c r="BI79" s="87"/>
      <c r="BJ79" s="87"/>
      <c r="BK79" s="87"/>
      <c r="BL79" s="87"/>
      <c r="BT79" s="52"/>
      <c r="BU79" s="52"/>
      <c r="BV79" s="52"/>
      <c r="BW79" s="52"/>
      <c r="BX79" s="52"/>
      <c r="BY79" s="52"/>
      <c r="BZ79" s="52"/>
    </row>
    <row r="80" spans="1:79" ht="18" customHeight="1" x14ac:dyDescent="0.2">
      <c r="A80" s="87"/>
      <c r="B80" s="87"/>
      <c r="C80" s="87"/>
      <c r="D80" s="87"/>
      <c r="E80" s="87"/>
      <c r="F80" s="87"/>
      <c r="G80" s="158" t="s">
        <v>78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9"/>
      <c r="BE80" s="159"/>
      <c r="BF80" s="159"/>
      <c r="BG80" s="159"/>
      <c r="BH80" s="159"/>
      <c r="BI80" s="159"/>
      <c r="BJ80" s="159"/>
      <c r="BK80" s="159"/>
      <c r="BL80" s="159"/>
      <c r="BT80" s="52"/>
      <c r="BU80" s="52"/>
      <c r="BV80" s="52"/>
      <c r="BW80" s="52"/>
      <c r="BX80" s="52"/>
      <c r="BY80" s="52"/>
      <c r="BZ80" s="52"/>
      <c r="CA80" s="1" t="s">
        <v>9</v>
      </c>
    </row>
    <row r="81" spans="1:79" s="2" customFormat="1" ht="18" customHeight="1" x14ac:dyDescent="0.2">
      <c r="A81" s="56">
        <v>0</v>
      </c>
      <c r="B81" s="56"/>
      <c r="C81" s="56"/>
      <c r="D81" s="56"/>
      <c r="E81" s="56"/>
      <c r="F81" s="56"/>
      <c r="G81" s="90" t="s">
        <v>55</v>
      </c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7"/>
      <c r="Z81" s="82"/>
      <c r="AA81" s="82"/>
      <c r="AB81" s="82"/>
      <c r="AC81" s="82"/>
      <c r="AD81" s="82"/>
      <c r="AE81" s="146"/>
      <c r="AF81" s="146"/>
      <c r="AG81" s="146"/>
      <c r="AH81" s="146"/>
      <c r="AI81" s="146"/>
      <c r="AJ81" s="146"/>
      <c r="AK81" s="146"/>
      <c r="AL81" s="146"/>
      <c r="AM81" s="146"/>
      <c r="AN81" s="90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T81" s="55"/>
      <c r="BU81" s="55"/>
      <c r="BV81" s="55"/>
      <c r="BW81" s="55"/>
      <c r="BX81" s="55"/>
      <c r="BY81" s="55"/>
      <c r="BZ81" s="55"/>
      <c r="CA81" s="2" t="s">
        <v>10</v>
      </c>
    </row>
    <row r="82" spans="1:79" ht="86.25" customHeight="1" x14ac:dyDescent="0.2">
      <c r="A82" s="87">
        <v>0</v>
      </c>
      <c r="B82" s="87"/>
      <c r="C82" s="87"/>
      <c r="D82" s="87"/>
      <c r="E82" s="87"/>
      <c r="F82" s="87"/>
      <c r="G82" s="65" t="s">
        <v>126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57" t="s">
        <v>56</v>
      </c>
      <c r="AA82" s="57"/>
      <c r="AB82" s="57"/>
      <c r="AC82" s="57"/>
      <c r="AD82" s="57"/>
      <c r="AE82" s="58" t="s">
        <v>75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2"/>
      <c r="AP82" s="62"/>
      <c r="AQ82" s="62"/>
      <c r="AR82" s="62"/>
      <c r="AS82" s="62"/>
      <c r="AT82" s="62"/>
      <c r="AU82" s="62"/>
      <c r="AV82" s="62"/>
      <c r="AW82" s="62">
        <f>AK49</f>
        <v>310000</v>
      </c>
      <c r="AX82" s="62"/>
      <c r="AY82" s="62"/>
      <c r="AZ82" s="62"/>
      <c r="BA82" s="62"/>
      <c r="BB82" s="62"/>
      <c r="BC82" s="62"/>
      <c r="BD82" s="62"/>
      <c r="BE82" s="62">
        <f>AO82+AW82</f>
        <v>310000</v>
      </c>
      <c r="BF82" s="62"/>
      <c r="BG82" s="62"/>
      <c r="BH82" s="62"/>
      <c r="BI82" s="62"/>
      <c r="BJ82" s="62"/>
      <c r="BK82" s="62"/>
      <c r="BL82" s="62"/>
      <c r="BT82" s="52"/>
      <c r="BU82" s="52"/>
      <c r="BV82" s="52"/>
      <c r="BW82" s="52"/>
      <c r="BX82" s="52"/>
      <c r="BY82" s="52"/>
      <c r="BZ82" s="52"/>
    </row>
    <row r="83" spans="1:79" ht="18.75" customHeight="1" x14ac:dyDescent="0.2">
      <c r="A83" s="56">
        <v>0</v>
      </c>
      <c r="B83" s="56"/>
      <c r="C83" s="56"/>
      <c r="D83" s="56"/>
      <c r="E83" s="56"/>
      <c r="F83" s="56"/>
      <c r="G83" s="90" t="s">
        <v>76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57"/>
      <c r="AA83" s="57"/>
      <c r="AB83" s="57"/>
      <c r="AC83" s="57"/>
      <c r="AD83" s="57"/>
      <c r="AE83" s="58"/>
      <c r="AF83" s="59"/>
      <c r="AG83" s="59"/>
      <c r="AH83" s="59"/>
      <c r="AI83" s="59"/>
      <c r="AJ83" s="59"/>
      <c r="AK83" s="59"/>
      <c r="AL83" s="59"/>
      <c r="AM83" s="59"/>
      <c r="AN83" s="60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T83" s="52"/>
      <c r="BU83" s="52"/>
      <c r="BV83" s="52"/>
      <c r="BW83" s="52"/>
      <c r="BX83" s="52"/>
      <c r="BY83" s="52"/>
      <c r="BZ83" s="52"/>
    </row>
    <row r="84" spans="1:79" ht="69.75" customHeight="1" x14ac:dyDescent="0.2">
      <c r="A84" s="56">
        <v>0</v>
      </c>
      <c r="B84" s="56"/>
      <c r="C84" s="56"/>
      <c r="D84" s="56"/>
      <c r="E84" s="56"/>
      <c r="F84" s="56"/>
      <c r="G84" s="65" t="s">
        <v>97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7"/>
      <c r="Z84" s="57" t="s">
        <v>56</v>
      </c>
      <c r="AA84" s="57"/>
      <c r="AB84" s="57"/>
      <c r="AC84" s="57"/>
      <c r="AD84" s="57"/>
      <c r="AE84" s="58" t="s">
        <v>75</v>
      </c>
      <c r="AF84" s="59"/>
      <c r="AG84" s="59"/>
      <c r="AH84" s="59"/>
      <c r="AI84" s="59"/>
      <c r="AJ84" s="59"/>
      <c r="AK84" s="59"/>
      <c r="AL84" s="59"/>
      <c r="AM84" s="59"/>
      <c r="AN84" s="60"/>
      <c r="AO84" s="61"/>
      <c r="AP84" s="61"/>
      <c r="AQ84" s="61"/>
      <c r="AR84" s="61"/>
      <c r="AS84" s="61"/>
      <c r="AT84" s="61"/>
      <c r="AU84" s="61"/>
      <c r="AV84" s="61"/>
      <c r="AW84" s="62">
        <f>AK50</f>
        <v>100000</v>
      </c>
      <c r="AX84" s="62"/>
      <c r="AY84" s="62"/>
      <c r="AZ84" s="62"/>
      <c r="BA84" s="62"/>
      <c r="BB84" s="62"/>
      <c r="BC84" s="62"/>
      <c r="BD84" s="62"/>
      <c r="BE84" s="62">
        <f>AW84</f>
        <v>100000</v>
      </c>
      <c r="BF84" s="62"/>
      <c r="BG84" s="62"/>
      <c r="BH84" s="62"/>
      <c r="BI84" s="62"/>
      <c r="BJ84" s="62"/>
      <c r="BK84" s="62"/>
      <c r="BL84" s="62"/>
      <c r="BT84" s="52"/>
      <c r="BU84" s="52"/>
      <c r="BV84" s="52"/>
      <c r="BW84" s="52"/>
      <c r="BX84" s="52"/>
      <c r="BY84" s="52"/>
      <c r="BZ84" s="52"/>
    </row>
    <row r="85" spans="1:79" ht="36.75" customHeight="1" x14ac:dyDescent="0.2">
      <c r="A85" s="56">
        <v>0</v>
      </c>
      <c r="B85" s="56"/>
      <c r="C85" s="56"/>
      <c r="D85" s="56"/>
      <c r="E85" s="56"/>
      <c r="F85" s="56"/>
      <c r="G85" s="65" t="s">
        <v>90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57" t="s">
        <v>56</v>
      </c>
      <c r="AA85" s="57"/>
      <c r="AB85" s="57"/>
      <c r="AC85" s="57"/>
      <c r="AD85" s="57"/>
      <c r="AE85" s="83" t="s">
        <v>89</v>
      </c>
      <c r="AF85" s="84"/>
      <c r="AG85" s="84"/>
      <c r="AH85" s="84"/>
      <c r="AI85" s="84"/>
      <c r="AJ85" s="84"/>
      <c r="AK85" s="84"/>
      <c r="AL85" s="84"/>
      <c r="AM85" s="84"/>
      <c r="AN85" s="85"/>
      <c r="AO85" s="61"/>
      <c r="AP85" s="61"/>
      <c r="AQ85" s="61"/>
      <c r="AR85" s="61"/>
      <c r="AS85" s="61"/>
      <c r="AT85" s="61"/>
      <c r="AU85" s="61"/>
      <c r="AV85" s="61"/>
      <c r="AW85" s="62">
        <f>SUM(AK51:AR53)</f>
        <v>110000</v>
      </c>
      <c r="AX85" s="62"/>
      <c r="AY85" s="62"/>
      <c r="AZ85" s="62"/>
      <c r="BA85" s="62"/>
      <c r="BB85" s="62"/>
      <c r="BC85" s="62"/>
      <c r="BD85" s="62"/>
      <c r="BE85" s="62">
        <f>AW85</f>
        <v>110000</v>
      </c>
      <c r="BF85" s="62"/>
      <c r="BG85" s="62"/>
      <c r="BH85" s="62"/>
      <c r="BI85" s="62"/>
      <c r="BJ85" s="62"/>
      <c r="BK85" s="62"/>
      <c r="BL85" s="62"/>
      <c r="BT85" s="52"/>
      <c r="BU85" s="52"/>
      <c r="BV85" s="52"/>
      <c r="BW85" s="52"/>
      <c r="BX85" s="52"/>
      <c r="BY85" s="52"/>
      <c r="BZ85" s="52"/>
    </row>
    <row r="86" spans="1:79" ht="39" customHeight="1" x14ac:dyDescent="0.2">
      <c r="A86" s="56"/>
      <c r="B86" s="56"/>
      <c r="C86" s="56"/>
      <c r="D86" s="56"/>
      <c r="E86" s="56"/>
      <c r="F86" s="56"/>
      <c r="G86" s="65" t="s">
        <v>98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57" t="s">
        <v>56</v>
      </c>
      <c r="AA86" s="57"/>
      <c r="AB86" s="57"/>
      <c r="AC86" s="57"/>
      <c r="AD86" s="57"/>
      <c r="AE86" s="83" t="s">
        <v>89</v>
      </c>
      <c r="AF86" s="84"/>
      <c r="AG86" s="84"/>
      <c r="AH86" s="84"/>
      <c r="AI86" s="84"/>
      <c r="AJ86" s="84"/>
      <c r="AK86" s="84"/>
      <c r="AL86" s="84"/>
      <c r="AM86" s="84"/>
      <c r="AN86" s="85"/>
      <c r="AO86" s="61"/>
      <c r="AP86" s="61"/>
      <c r="AQ86" s="61"/>
      <c r="AR86" s="61"/>
      <c r="AS86" s="61"/>
      <c r="AT86" s="61"/>
      <c r="AU86" s="61"/>
      <c r="AV86" s="61"/>
      <c r="AW86" s="62">
        <f>AK54</f>
        <v>100000</v>
      </c>
      <c r="AX86" s="62"/>
      <c r="AY86" s="62"/>
      <c r="AZ86" s="62"/>
      <c r="BA86" s="62"/>
      <c r="BB86" s="62"/>
      <c r="BC86" s="62"/>
      <c r="BD86" s="62"/>
      <c r="BE86" s="62">
        <f>AW86</f>
        <v>100000</v>
      </c>
      <c r="BF86" s="62"/>
      <c r="BG86" s="62"/>
      <c r="BH86" s="62"/>
      <c r="BI86" s="62"/>
      <c r="BJ86" s="62"/>
      <c r="BK86" s="62"/>
      <c r="BL86" s="62"/>
      <c r="BT86" s="52"/>
      <c r="BU86" s="52"/>
      <c r="BV86" s="52"/>
      <c r="BW86" s="52"/>
      <c r="BX86" s="52"/>
      <c r="BY86" s="52"/>
      <c r="BZ86" s="52"/>
    </row>
    <row r="87" spans="1:79" s="2" customFormat="1" ht="17.25" customHeight="1" x14ac:dyDescent="0.2">
      <c r="A87" s="56">
        <v>0</v>
      </c>
      <c r="B87" s="56"/>
      <c r="C87" s="56"/>
      <c r="D87" s="56"/>
      <c r="E87" s="56"/>
      <c r="F87" s="56"/>
      <c r="G87" s="90" t="s">
        <v>57</v>
      </c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82"/>
      <c r="AA87" s="82"/>
      <c r="AB87" s="82"/>
      <c r="AC87" s="82"/>
      <c r="AD87" s="82"/>
      <c r="AE87" s="160"/>
      <c r="AF87" s="161"/>
      <c r="AG87" s="161"/>
      <c r="AH87" s="161"/>
      <c r="AI87" s="161"/>
      <c r="AJ87" s="161"/>
      <c r="AK87" s="161"/>
      <c r="AL87" s="161"/>
      <c r="AM87" s="161"/>
      <c r="AN87" s="162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T87" s="55"/>
      <c r="BU87" s="55"/>
      <c r="BV87" s="55"/>
      <c r="BW87" s="55"/>
      <c r="BX87" s="55"/>
      <c r="BY87" s="55"/>
      <c r="BZ87" s="55"/>
    </row>
    <row r="88" spans="1:79" ht="40.5" customHeight="1" x14ac:dyDescent="0.2">
      <c r="A88" s="87">
        <v>0</v>
      </c>
      <c r="B88" s="87"/>
      <c r="C88" s="87"/>
      <c r="D88" s="87"/>
      <c r="E88" s="87"/>
      <c r="F88" s="87"/>
      <c r="G88" s="65" t="s">
        <v>68</v>
      </c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9"/>
      <c r="Z88" s="57" t="s">
        <v>58</v>
      </c>
      <c r="AA88" s="57"/>
      <c r="AB88" s="57"/>
      <c r="AC88" s="57"/>
      <c r="AD88" s="57"/>
      <c r="AE88" s="58" t="s">
        <v>71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62"/>
      <c r="AP88" s="62"/>
      <c r="AQ88" s="62"/>
      <c r="AR88" s="62"/>
      <c r="AS88" s="62"/>
      <c r="AT88" s="62"/>
      <c r="AU88" s="62"/>
      <c r="AV88" s="62"/>
      <c r="AW88" s="62">
        <f>AW82/33361779.74*100</f>
        <v>0.92920702197526117</v>
      </c>
      <c r="AX88" s="62"/>
      <c r="AY88" s="62"/>
      <c r="AZ88" s="62"/>
      <c r="BA88" s="62"/>
      <c r="BB88" s="62"/>
      <c r="BC88" s="62"/>
      <c r="BD88" s="62"/>
      <c r="BE88" s="62">
        <f>AO88+AW88</f>
        <v>0.92920702197526117</v>
      </c>
      <c r="BF88" s="62"/>
      <c r="BG88" s="62"/>
      <c r="BH88" s="62"/>
      <c r="BI88" s="62"/>
      <c r="BJ88" s="62"/>
      <c r="BK88" s="62"/>
      <c r="BL88" s="62"/>
      <c r="BT88" s="52"/>
      <c r="BU88" s="52"/>
      <c r="BV88" s="52"/>
      <c r="BW88" s="52"/>
      <c r="BX88" s="52"/>
      <c r="BY88" s="52"/>
      <c r="BZ88" s="52"/>
    </row>
    <row r="89" spans="1:79" ht="13.5" customHeight="1" x14ac:dyDescent="0.2">
      <c r="A89" s="32"/>
      <c r="B89" s="32"/>
      <c r="C89" s="32"/>
      <c r="D89" s="32"/>
      <c r="E89" s="32"/>
      <c r="F89" s="32"/>
      <c r="G89" s="33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5"/>
      <c r="AA89" s="35"/>
      <c r="AB89" s="35"/>
      <c r="AC89" s="35"/>
      <c r="AD89" s="35"/>
      <c r="AE89" s="33"/>
      <c r="AF89" s="34"/>
      <c r="AG89" s="34"/>
      <c r="AH89" s="34"/>
      <c r="AI89" s="34"/>
      <c r="AJ89" s="34"/>
      <c r="AK89" s="34"/>
      <c r="AL89" s="34"/>
      <c r="AM89" s="34"/>
      <c r="AN89" s="34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T89" s="52"/>
      <c r="BU89" s="52"/>
      <c r="BV89" s="52"/>
      <c r="BW89" s="52"/>
      <c r="BX89" s="52"/>
      <c r="BY89" s="52"/>
      <c r="BZ89" s="52"/>
    </row>
    <row r="90" spans="1:79" ht="34.5" customHeight="1" x14ac:dyDescent="0.2">
      <c r="A90" s="87" t="s">
        <v>19</v>
      </c>
      <c r="B90" s="87"/>
      <c r="C90" s="87"/>
      <c r="D90" s="87"/>
      <c r="E90" s="87"/>
      <c r="F90" s="87"/>
      <c r="G90" s="86" t="s">
        <v>32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87" t="s">
        <v>2</v>
      </c>
      <c r="AA90" s="87"/>
      <c r="AB90" s="87"/>
      <c r="AC90" s="87"/>
      <c r="AD90" s="87"/>
      <c r="AE90" s="87" t="s">
        <v>1</v>
      </c>
      <c r="AF90" s="87"/>
      <c r="AG90" s="87"/>
      <c r="AH90" s="87"/>
      <c r="AI90" s="87"/>
      <c r="AJ90" s="87"/>
      <c r="AK90" s="87"/>
      <c r="AL90" s="87"/>
      <c r="AM90" s="87"/>
      <c r="AN90" s="87"/>
      <c r="AO90" s="86" t="s">
        <v>20</v>
      </c>
      <c r="AP90" s="59"/>
      <c r="AQ90" s="59"/>
      <c r="AR90" s="59"/>
      <c r="AS90" s="59"/>
      <c r="AT90" s="59"/>
      <c r="AU90" s="59"/>
      <c r="AV90" s="60"/>
      <c r="AW90" s="86" t="s">
        <v>21</v>
      </c>
      <c r="AX90" s="59"/>
      <c r="AY90" s="59"/>
      <c r="AZ90" s="59"/>
      <c r="BA90" s="59"/>
      <c r="BB90" s="59"/>
      <c r="BC90" s="59"/>
      <c r="BD90" s="60"/>
      <c r="BE90" s="86" t="s">
        <v>18</v>
      </c>
      <c r="BF90" s="59"/>
      <c r="BG90" s="59"/>
      <c r="BH90" s="59"/>
      <c r="BI90" s="59"/>
      <c r="BJ90" s="59"/>
      <c r="BK90" s="59"/>
      <c r="BL90" s="60"/>
      <c r="BT90" s="52"/>
      <c r="BU90" s="52"/>
      <c r="BV90" s="52"/>
      <c r="BW90" s="52"/>
      <c r="BX90" s="52"/>
      <c r="BY90" s="52"/>
      <c r="BZ90" s="52"/>
    </row>
    <row r="91" spans="1:79" ht="18" customHeight="1" x14ac:dyDescent="0.2">
      <c r="A91" s="87">
        <v>1</v>
      </c>
      <c r="B91" s="87"/>
      <c r="C91" s="87"/>
      <c r="D91" s="87"/>
      <c r="E91" s="87"/>
      <c r="F91" s="87"/>
      <c r="G91" s="86">
        <v>2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87">
        <v>3</v>
      </c>
      <c r="AA91" s="87"/>
      <c r="AB91" s="87"/>
      <c r="AC91" s="87"/>
      <c r="AD91" s="87"/>
      <c r="AE91" s="87">
        <v>4</v>
      </c>
      <c r="AF91" s="87"/>
      <c r="AG91" s="87"/>
      <c r="AH91" s="87"/>
      <c r="AI91" s="87"/>
      <c r="AJ91" s="87"/>
      <c r="AK91" s="87"/>
      <c r="AL91" s="87"/>
      <c r="AM91" s="87"/>
      <c r="AN91" s="87"/>
      <c r="AO91" s="87">
        <v>5</v>
      </c>
      <c r="AP91" s="87"/>
      <c r="AQ91" s="87"/>
      <c r="AR91" s="87"/>
      <c r="AS91" s="87"/>
      <c r="AT91" s="87"/>
      <c r="AU91" s="87"/>
      <c r="AV91" s="87"/>
      <c r="AW91" s="87">
        <v>6</v>
      </c>
      <c r="AX91" s="87"/>
      <c r="AY91" s="87"/>
      <c r="AZ91" s="87"/>
      <c r="BA91" s="87"/>
      <c r="BB91" s="87"/>
      <c r="BC91" s="87"/>
      <c r="BD91" s="87"/>
      <c r="BE91" s="87">
        <v>7</v>
      </c>
      <c r="BF91" s="87"/>
      <c r="BG91" s="87"/>
      <c r="BH91" s="87"/>
      <c r="BI91" s="87"/>
      <c r="BJ91" s="87"/>
      <c r="BK91" s="87"/>
      <c r="BL91" s="87"/>
      <c r="BT91" s="52"/>
      <c r="BU91" s="52"/>
      <c r="BV91" s="52"/>
      <c r="BW91" s="52"/>
      <c r="BX91" s="52"/>
      <c r="BY91" s="52"/>
      <c r="BZ91" s="52"/>
    </row>
    <row r="92" spans="1:79" ht="21" customHeight="1" x14ac:dyDescent="0.2">
      <c r="A92" s="87"/>
      <c r="B92" s="87"/>
      <c r="C92" s="87"/>
      <c r="D92" s="87"/>
      <c r="E92" s="87"/>
      <c r="F92" s="87"/>
      <c r="G92" s="158" t="s">
        <v>79</v>
      </c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9"/>
      <c r="BE92" s="159"/>
      <c r="BF92" s="159"/>
      <c r="BG92" s="159"/>
      <c r="BH92" s="159"/>
      <c r="BI92" s="159"/>
      <c r="BJ92" s="159"/>
      <c r="BK92" s="159"/>
      <c r="BL92" s="159"/>
      <c r="BT92" s="52"/>
      <c r="BU92" s="52"/>
      <c r="BV92" s="52"/>
      <c r="BW92" s="52"/>
      <c r="BX92" s="52"/>
      <c r="BY92" s="52"/>
      <c r="BZ92" s="52"/>
    </row>
    <row r="93" spans="1:79" ht="18.75" customHeight="1" x14ac:dyDescent="0.2">
      <c r="A93" s="56">
        <v>0</v>
      </c>
      <c r="B93" s="56"/>
      <c r="C93" s="56"/>
      <c r="D93" s="56"/>
      <c r="E93" s="56"/>
      <c r="F93" s="56"/>
      <c r="G93" s="90" t="s">
        <v>55</v>
      </c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7"/>
      <c r="Z93" s="82"/>
      <c r="AA93" s="82"/>
      <c r="AB93" s="82"/>
      <c r="AC93" s="82"/>
      <c r="AD93" s="82"/>
      <c r="AE93" s="146"/>
      <c r="AF93" s="146"/>
      <c r="AG93" s="146"/>
      <c r="AH93" s="146"/>
      <c r="AI93" s="146"/>
      <c r="AJ93" s="146"/>
      <c r="AK93" s="146"/>
      <c r="AL93" s="146"/>
      <c r="AM93" s="146"/>
      <c r="AN93" s="90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T93" s="52"/>
      <c r="BU93" s="52"/>
      <c r="BV93" s="52"/>
      <c r="BW93" s="52"/>
      <c r="BX93" s="52"/>
      <c r="BY93" s="52"/>
      <c r="BZ93" s="52"/>
    </row>
    <row r="94" spans="1:79" ht="21.75" customHeight="1" x14ac:dyDescent="0.2">
      <c r="A94" s="87"/>
      <c r="B94" s="87"/>
      <c r="C94" s="87"/>
      <c r="D94" s="87"/>
      <c r="E94" s="87"/>
      <c r="F94" s="87"/>
      <c r="G94" s="65" t="s">
        <v>81</v>
      </c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9"/>
      <c r="Z94" s="57" t="s">
        <v>56</v>
      </c>
      <c r="AA94" s="57"/>
      <c r="AB94" s="57"/>
      <c r="AC94" s="57"/>
      <c r="AD94" s="57"/>
      <c r="AE94" s="58" t="s">
        <v>80</v>
      </c>
      <c r="AF94" s="59"/>
      <c r="AG94" s="59"/>
      <c r="AH94" s="59"/>
      <c r="AI94" s="59"/>
      <c r="AJ94" s="59"/>
      <c r="AK94" s="59"/>
      <c r="AL94" s="59"/>
      <c r="AM94" s="59"/>
      <c r="AN94" s="60"/>
      <c r="AO94" s="62"/>
      <c r="AP94" s="62"/>
      <c r="AQ94" s="62"/>
      <c r="AR94" s="62"/>
      <c r="AS94" s="62"/>
      <c r="AT94" s="62"/>
      <c r="AU94" s="62"/>
      <c r="AV94" s="62"/>
      <c r="AW94" s="62">
        <f>SUM(AW95:BD97)</f>
        <v>3330000</v>
      </c>
      <c r="AX94" s="62"/>
      <c r="AY94" s="62"/>
      <c r="AZ94" s="62"/>
      <c r="BA94" s="62"/>
      <c r="BB94" s="62"/>
      <c r="BC94" s="62"/>
      <c r="BD94" s="62"/>
      <c r="BE94" s="62">
        <f>AO94+AW94</f>
        <v>3330000</v>
      </c>
      <c r="BF94" s="62"/>
      <c r="BG94" s="62"/>
      <c r="BH94" s="62"/>
      <c r="BI94" s="62"/>
      <c r="BJ94" s="62"/>
      <c r="BK94" s="62"/>
      <c r="BL94" s="62"/>
      <c r="BT94" s="52"/>
      <c r="BU94" s="52"/>
      <c r="BV94" s="52"/>
      <c r="BW94" s="52"/>
      <c r="BX94" s="52"/>
      <c r="BY94" s="52"/>
      <c r="BZ94" s="52"/>
    </row>
    <row r="95" spans="1:79" ht="36.75" customHeight="1" x14ac:dyDescent="0.2">
      <c r="A95" s="87"/>
      <c r="B95" s="87"/>
      <c r="C95" s="87"/>
      <c r="D95" s="87"/>
      <c r="E95" s="87"/>
      <c r="F95" s="87"/>
      <c r="G95" s="65" t="s">
        <v>128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9"/>
      <c r="Z95" s="57" t="s">
        <v>56</v>
      </c>
      <c r="AA95" s="57"/>
      <c r="AB95" s="57"/>
      <c r="AC95" s="57"/>
      <c r="AD95" s="57"/>
      <c r="AE95" s="58" t="s">
        <v>80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2"/>
      <c r="AP95" s="62"/>
      <c r="AQ95" s="62"/>
      <c r="AR95" s="62"/>
      <c r="AS95" s="62"/>
      <c r="AT95" s="62"/>
      <c r="AU95" s="62"/>
      <c r="AV95" s="62"/>
      <c r="AW95" s="62">
        <f>AK56</f>
        <v>330000</v>
      </c>
      <c r="AX95" s="62"/>
      <c r="AY95" s="62"/>
      <c r="AZ95" s="62"/>
      <c r="BA95" s="62"/>
      <c r="BB95" s="62"/>
      <c r="BC95" s="62"/>
      <c r="BD95" s="62"/>
      <c r="BE95" s="62">
        <f>AO95+AW95</f>
        <v>330000</v>
      </c>
      <c r="BF95" s="62"/>
      <c r="BG95" s="62"/>
      <c r="BH95" s="62"/>
      <c r="BI95" s="62"/>
      <c r="BJ95" s="62"/>
      <c r="BK95" s="62"/>
      <c r="BL95" s="62"/>
      <c r="BT95" s="52"/>
      <c r="BU95" s="52"/>
      <c r="BV95" s="52"/>
      <c r="BW95" s="52"/>
      <c r="BX95" s="52"/>
      <c r="BY95" s="52"/>
      <c r="BZ95" s="52"/>
    </row>
    <row r="96" spans="1:79" ht="23.25" hidden="1" customHeight="1" x14ac:dyDescent="0.2">
      <c r="A96" s="87"/>
      <c r="B96" s="87"/>
      <c r="C96" s="87"/>
      <c r="D96" s="87"/>
      <c r="E96" s="87"/>
      <c r="F96" s="87"/>
      <c r="G96" s="65" t="s">
        <v>101</v>
      </c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9"/>
      <c r="Z96" s="57" t="s">
        <v>56</v>
      </c>
      <c r="AA96" s="57"/>
      <c r="AB96" s="57"/>
      <c r="AC96" s="57"/>
      <c r="AD96" s="57"/>
      <c r="AE96" s="58" t="s">
        <v>80</v>
      </c>
      <c r="AF96" s="59"/>
      <c r="AG96" s="59"/>
      <c r="AH96" s="59"/>
      <c r="AI96" s="59"/>
      <c r="AJ96" s="59"/>
      <c r="AK96" s="59"/>
      <c r="AL96" s="59"/>
      <c r="AM96" s="59"/>
      <c r="AN96" s="60"/>
      <c r="AO96" s="62"/>
      <c r="AP96" s="62"/>
      <c r="AQ96" s="62"/>
      <c r="AR96" s="62"/>
      <c r="AS96" s="62"/>
      <c r="AT96" s="62"/>
      <c r="AU96" s="62"/>
      <c r="AV96" s="62"/>
      <c r="AW96" s="62">
        <f>AK57</f>
        <v>0</v>
      </c>
      <c r="AX96" s="62"/>
      <c r="AY96" s="62"/>
      <c r="AZ96" s="62"/>
      <c r="BA96" s="62"/>
      <c r="BB96" s="62"/>
      <c r="BC96" s="62"/>
      <c r="BD96" s="62"/>
      <c r="BE96" s="62">
        <f>AO96+AW96</f>
        <v>0</v>
      </c>
      <c r="BF96" s="62"/>
      <c r="BG96" s="62"/>
      <c r="BH96" s="62"/>
      <c r="BI96" s="62"/>
      <c r="BJ96" s="62"/>
      <c r="BK96" s="62"/>
      <c r="BL96" s="62"/>
      <c r="BT96" s="52"/>
      <c r="BU96" s="52"/>
      <c r="BV96" s="52"/>
      <c r="BW96" s="52"/>
      <c r="BX96" s="52"/>
      <c r="BY96" s="52"/>
      <c r="BZ96" s="52"/>
    </row>
    <row r="97" spans="1:78" ht="33.75" customHeight="1" x14ac:dyDescent="0.2">
      <c r="A97" s="87"/>
      <c r="B97" s="87"/>
      <c r="C97" s="87"/>
      <c r="D97" s="87"/>
      <c r="E97" s="87"/>
      <c r="F97" s="87"/>
      <c r="G97" s="91" t="s">
        <v>117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3"/>
      <c r="Z97" s="57" t="s">
        <v>56</v>
      </c>
      <c r="AA97" s="57"/>
      <c r="AB97" s="57"/>
      <c r="AC97" s="57"/>
      <c r="AD97" s="57"/>
      <c r="AE97" s="58" t="s">
        <v>118</v>
      </c>
      <c r="AF97" s="59"/>
      <c r="AG97" s="59"/>
      <c r="AH97" s="59"/>
      <c r="AI97" s="59"/>
      <c r="AJ97" s="59"/>
      <c r="AK97" s="59"/>
      <c r="AL97" s="59"/>
      <c r="AM97" s="59"/>
      <c r="AN97" s="60"/>
      <c r="AO97" s="62"/>
      <c r="AP97" s="62"/>
      <c r="AQ97" s="62"/>
      <c r="AR97" s="62"/>
      <c r="AS97" s="62"/>
      <c r="AT97" s="62"/>
      <c r="AU97" s="62"/>
      <c r="AV97" s="62"/>
      <c r="AW97" s="62">
        <f>AK58</f>
        <v>3000000</v>
      </c>
      <c r="AX97" s="62"/>
      <c r="AY97" s="62"/>
      <c r="AZ97" s="62"/>
      <c r="BA97" s="62"/>
      <c r="BB97" s="62"/>
      <c r="BC97" s="62"/>
      <c r="BD97" s="62"/>
      <c r="BE97" s="62">
        <f>AO97+AW97</f>
        <v>3000000</v>
      </c>
      <c r="BF97" s="62"/>
      <c r="BG97" s="62"/>
      <c r="BH97" s="62"/>
      <c r="BI97" s="62"/>
      <c r="BJ97" s="62"/>
      <c r="BK97" s="62"/>
      <c r="BL97" s="62"/>
      <c r="BT97" s="52"/>
      <c r="BU97" s="52"/>
      <c r="BV97" s="52"/>
      <c r="BW97" s="52"/>
      <c r="BX97" s="52"/>
      <c r="BY97" s="52"/>
      <c r="BZ97" s="52"/>
    </row>
    <row r="98" spans="1:78" ht="18" customHeight="1" x14ac:dyDescent="0.2">
      <c r="A98" s="56">
        <v>0</v>
      </c>
      <c r="B98" s="56"/>
      <c r="C98" s="56"/>
      <c r="D98" s="56"/>
      <c r="E98" s="56"/>
      <c r="F98" s="56"/>
      <c r="G98" s="90" t="s">
        <v>77</v>
      </c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7"/>
      <c r="Z98" s="57"/>
      <c r="AA98" s="57"/>
      <c r="AB98" s="57"/>
      <c r="AC98" s="57"/>
      <c r="AD98" s="57"/>
      <c r="AE98" s="58"/>
      <c r="AF98" s="59"/>
      <c r="AG98" s="59"/>
      <c r="AH98" s="59"/>
      <c r="AI98" s="59"/>
      <c r="AJ98" s="59"/>
      <c r="AK98" s="59"/>
      <c r="AL98" s="59"/>
      <c r="AM98" s="59"/>
      <c r="AN98" s="60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T98" s="52"/>
      <c r="BU98" s="52"/>
      <c r="BV98" s="52"/>
      <c r="BW98" s="52"/>
      <c r="BX98" s="52"/>
      <c r="BY98" s="52"/>
      <c r="BZ98" s="52"/>
    </row>
    <row r="99" spans="1:78" ht="39" customHeight="1" x14ac:dyDescent="0.2">
      <c r="A99" s="56"/>
      <c r="B99" s="56"/>
      <c r="C99" s="56"/>
      <c r="D99" s="56"/>
      <c r="E99" s="56"/>
      <c r="F99" s="56"/>
      <c r="G99" s="91" t="s">
        <v>130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3"/>
      <c r="Z99" s="57" t="s">
        <v>82</v>
      </c>
      <c r="AA99" s="57"/>
      <c r="AB99" s="57"/>
      <c r="AC99" s="57"/>
      <c r="AD99" s="57"/>
      <c r="AE99" s="58" t="s">
        <v>75</v>
      </c>
      <c r="AF99" s="59"/>
      <c r="AG99" s="59"/>
      <c r="AH99" s="59"/>
      <c r="AI99" s="59"/>
      <c r="AJ99" s="59"/>
      <c r="AK99" s="59"/>
      <c r="AL99" s="59"/>
      <c r="AM99" s="59"/>
      <c r="AN99" s="60"/>
      <c r="AO99" s="61"/>
      <c r="AP99" s="61"/>
      <c r="AQ99" s="61"/>
      <c r="AR99" s="61"/>
      <c r="AS99" s="61"/>
      <c r="AT99" s="61"/>
      <c r="AU99" s="61"/>
      <c r="AV99" s="61"/>
      <c r="AW99" s="73">
        <f>6-5</f>
        <v>1</v>
      </c>
      <c r="AX99" s="73"/>
      <c r="AY99" s="73"/>
      <c r="AZ99" s="73"/>
      <c r="BA99" s="73"/>
      <c r="BB99" s="73"/>
      <c r="BC99" s="73"/>
      <c r="BD99" s="73"/>
      <c r="BE99" s="73">
        <f>AW99</f>
        <v>1</v>
      </c>
      <c r="BF99" s="73"/>
      <c r="BG99" s="73"/>
      <c r="BH99" s="73"/>
      <c r="BI99" s="73"/>
      <c r="BJ99" s="73"/>
      <c r="BK99" s="73"/>
      <c r="BL99" s="73"/>
      <c r="BT99" s="52"/>
      <c r="BU99" s="52"/>
      <c r="BV99" s="52"/>
      <c r="BW99" s="52"/>
      <c r="BX99" s="52"/>
      <c r="BY99" s="52"/>
      <c r="BZ99" s="52"/>
    </row>
    <row r="100" spans="1:78" ht="24" customHeight="1" x14ac:dyDescent="0.2">
      <c r="A100" s="56"/>
      <c r="B100" s="56"/>
      <c r="C100" s="56"/>
      <c r="D100" s="56"/>
      <c r="E100" s="56"/>
      <c r="F100" s="56"/>
      <c r="G100" s="174" t="s">
        <v>119</v>
      </c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6"/>
      <c r="Z100" s="97" t="s">
        <v>82</v>
      </c>
      <c r="AA100" s="97"/>
      <c r="AB100" s="97"/>
      <c r="AC100" s="97"/>
      <c r="AD100" s="97"/>
      <c r="AE100" s="83" t="s">
        <v>89</v>
      </c>
      <c r="AF100" s="84"/>
      <c r="AG100" s="84"/>
      <c r="AH100" s="84"/>
      <c r="AI100" s="84"/>
      <c r="AJ100" s="84"/>
      <c r="AK100" s="84"/>
      <c r="AL100" s="84"/>
      <c r="AM100" s="84"/>
      <c r="AN100" s="85"/>
      <c r="AO100" s="98"/>
      <c r="AP100" s="98"/>
      <c r="AQ100" s="98"/>
      <c r="AR100" s="98"/>
      <c r="AS100" s="98"/>
      <c r="AT100" s="98"/>
      <c r="AU100" s="98"/>
      <c r="AV100" s="98"/>
      <c r="AW100" s="173">
        <v>1</v>
      </c>
      <c r="AX100" s="173"/>
      <c r="AY100" s="173"/>
      <c r="AZ100" s="173"/>
      <c r="BA100" s="173"/>
      <c r="BB100" s="173"/>
      <c r="BC100" s="173"/>
      <c r="BD100" s="173"/>
      <c r="BE100" s="173">
        <f>AW100</f>
        <v>1</v>
      </c>
      <c r="BF100" s="173"/>
      <c r="BG100" s="173"/>
      <c r="BH100" s="173"/>
      <c r="BI100" s="173"/>
      <c r="BJ100" s="173"/>
      <c r="BK100" s="173"/>
      <c r="BL100" s="173"/>
      <c r="BT100" s="52"/>
      <c r="BU100" s="52"/>
      <c r="BV100" s="52"/>
      <c r="BW100" s="52"/>
      <c r="BX100" s="52"/>
      <c r="BY100" s="52"/>
      <c r="BZ100" s="52"/>
    </row>
    <row r="101" spans="1:78" ht="21" customHeight="1" x14ac:dyDescent="0.2">
      <c r="A101" s="56">
        <v>0</v>
      </c>
      <c r="B101" s="56"/>
      <c r="C101" s="56"/>
      <c r="D101" s="56"/>
      <c r="E101" s="56"/>
      <c r="F101" s="56"/>
      <c r="G101" s="90" t="s">
        <v>76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7"/>
      <c r="Z101" s="57"/>
      <c r="AA101" s="57"/>
      <c r="AB101" s="57"/>
      <c r="AC101" s="57"/>
      <c r="AD101" s="57"/>
      <c r="AE101" s="58"/>
      <c r="AF101" s="59"/>
      <c r="AG101" s="59"/>
      <c r="AH101" s="59"/>
      <c r="AI101" s="59"/>
      <c r="AJ101" s="59"/>
      <c r="AK101" s="59"/>
      <c r="AL101" s="59"/>
      <c r="AM101" s="59"/>
      <c r="AN101" s="60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T101" s="52"/>
      <c r="BU101" s="52"/>
      <c r="BV101" s="52"/>
      <c r="BW101" s="52"/>
      <c r="BX101" s="52"/>
      <c r="BY101" s="52"/>
      <c r="BZ101" s="52"/>
    </row>
    <row r="102" spans="1:78" ht="20.25" customHeight="1" x14ac:dyDescent="0.2">
      <c r="A102" s="56"/>
      <c r="B102" s="56"/>
      <c r="C102" s="56"/>
      <c r="D102" s="56"/>
      <c r="E102" s="56"/>
      <c r="F102" s="56"/>
      <c r="G102" s="91" t="s">
        <v>129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3"/>
      <c r="Z102" s="57" t="s">
        <v>56</v>
      </c>
      <c r="AA102" s="57"/>
      <c r="AB102" s="57"/>
      <c r="AC102" s="57"/>
      <c r="AD102" s="57"/>
      <c r="AE102" s="58" t="s">
        <v>71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61"/>
      <c r="AP102" s="61"/>
      <c r="AQ102" s="61"/>
      <c r="AR102" s="61"/>
      <c r="AS102" s="61"/>
      <c r="AT102" s="61"/>
      <c r="AU102" s="61"/>
      <c r="AV102" s="61"/>
      <c r="AW102" s="62">
        <f>AW95/AW99</f>
        <v>330000</v>
      </c>
      <c r="AX102" s="62"/>
      <c r="AY102" s="62"/>
      <c r="AZ102" s="62"/>
      <c r="BA102" s="62"/>
      <c r="BB102" s="62"/>
      <c r="BC102" s="62"/>
      <c r="BD102" s="62"/>
      <c r="BE102" s="62">
        <f>AW102</f>
        <v>330000</v>
      </c>
      <c r="BF102" s="62"/>
      <c r="BG102" s="62"/>
      <c r="BH102" s="62"/>
      <c r="BI102" s="62"/>
      <c r="BJ102" s="62"/>
      <c r="BK102" s="62"/>
      <c r="BL102" s="62"/>
      <c r="BT102" s="52"/>
      <c r="BU102" s="52"/>
      <c r="BV102" s="52"/>
      <c r="BW102" s="52"/>
      <c r="BX102" s="52"/>
      <c r="BY102" s="52"/>
      <c r="BZ102" s="52"/>
    </row>
    <row r="103" spans="1:78" ht="21" customHeight="1" x14ac:dyDescent="0.2">
      <c r="A103" s="56"/>
      <c r="B103" s="56"/>
      <c r="C103" s="56"/>
      <c r="D103" s="56"/>
      <c r="E103" s="56"/>
      <c r="F103" s="56"/>
      <c r="G103" s="74" t="s">
        <v>120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97" t="s">
        <v>56</v>
      </c>
      <c r="AA103" s="97"/>
      <c r="AB103" s="97"/>
      <c r="AC103" s="97"/>
      <c r="AD103" s="97"/>
      <c r="AE103" s="83" t="s">
        <v>71</v>
      </c>
      <c r="AF103" s="84"/>
      <c r="AG103" s="84"/>
      <c r="AH103" s="84"/>
      <c r="AI103" s="84"/>
      <c r="AJ103" s="84"/>
      <c r="AK103" s="84"/>
      <c r="AL103" s="84"/>
      <c r="AM103" s="84"/>
      <c r="AN103" s="85"/>
      <c r="AO103" s="98"/>
      <c r="AP103" s="98"/>
      <c r="AQ103" s="98"/>
      <c r="AR103" s="98"/>
      <c r="AS103" s="98"/>
      <c r="AT103" s="98"/>
      <c r="AU103" s="98"/>
      <c r="AV103" s="98"/>
      <c r="AW103" s="172">
        <f>AK58/AW100</f>
        <v>3000000</v>
      </c>
      <c r="AX103" s="172"/>
      <c r="AY103" s="172"/>
      <c r="AZ103" s="172"/>
      <c r="BA103" s="172"/>
      <c r="BB103" s="172"/>
      <c r="BC103" s="172"/>
      <c r="BD103" s="172"/>
      <c r="BE103" s="172">
        <f>AW103</f>
        <v>3000000</v>
      </c>
      <c r="BF103" s="172"/>
      <c r="BG103" s="172"/>
      <c r="BH103" s="172"/>
      <c r="BI103" s="172"/>
      <c r="BJ103" s="172"/>
      <c r="BK103" s="172"/>
      <c r="BL103" s="172"/>
      <c r="BT103" s="52"/>
      <c r="BU103" s="52"/>
      <c r="BV103" s="52"/>
      <c r="BW103" s="52"/>
      <c r="BX103" s="52"/>
      <c r="BY103" s="52"/>
      <c r="BZ103" s="52"/>
    </row>
    <row r="104" spans="1:78" ht="18.75" customHeight="1" x14ac:dyDescent="0.2">
      <c r="A104" s="56">
        <v>0</v>
      </c>
      <c r="B104" s="56"/>
      <c r="C104" s="56"/>
      <c r="D104" s="56"/>
      <c r="E104" s="56"/>
      <c r="F104" s="56"/>
      <c r="G104" s="90" t="s">
        <v>57</v>
      </c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7"/>
      <c r="Z104" s="82"/>
      <c r="AA104" s="82"/>
      <c r="AB104" s="82"/>
      <c r="AC104" s="82"/>
      <c r="AD104" s="82"/>
      <c r="AE104" s="153"/>
      <c r="AF104" s="154"/>
      <c r="AG104" s="154"/>
      <c r="AH104" s="154"/>
      <c r="AI104" s="154"/>
      <c r="AJ104" s="154"/>
      <c r="AK104" s="154"/>
      <c r="AL104" s="154"/>
      <c r="AM104" s="154"/>
      <c r="AN104" s="155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T104" s="52"/>
      <c r="BU104" s="52"/>
      <c r="BV104" s="52"/>
      <c r="BW104" s="52"/>
      <c r="BX104" s="52"/>
      <c r="BY104" s="52"/>
      <c r="BZ104" s="52"/>
    </row>
    <row r="105" spans="1:78" ht="66" customHeight="1" x14ac:dyDescent="0.2">
      <c r="A105" s="56"/>
      <c r="B105" s="56"/>
      <c r="C105" s="56"/>
      <c r="D105" s="56"/>
      <c r="E105" s="56"/>
      <c r="F105" s="56"/>
      <c r="G105" s="74" t="s">
        <v>115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6"/>
      <c r="Z105" s="57" t="s">
        <v>58</v>
      </c>
      <c r="AA105" s="57"/>
      <c r="AB105" s="57"/>
      <c r="AC105" s="57"/>
      <c r="AD105" s="57"/>
      <c r="AE105" s="58" t="s">
        <v>71</v>
      </c>
      <c r="AF105" s="59"/>
      <c r="AG105" s="59"/>
      <c r="AH105" s="59"/>
      <c r="AI105" s="59"/>
      <c r="AJ105" s="59"/>
      <c r="AK105" s="59"/>
      <c r="AL105" s="59"/>
      <c r="AM105" s="59"/>
      <c r="AN105" s="60"/>
      <c r="AO105" s="61"/>
      <c r="AP105" s="61"/>
      <c r="AQ105" s="61"/>
      <c r="AR105" s="61"/>
      <c r="AS105" s="61"/>
      <c r="AT105" s="61"/>
      <c r="AU105" s="61"/>
      <c r="AV105" s="61"/>
      <c r="AW105" s="73">
        <f>AK56/2163176*100</f>
        <v>15.255346767900532</v>
      </c>
      <c r="AX105" s="73"/>
      <c r="AY105" s="73"/>
      <c r="AZ105" s="73"/>
      <c r="BA105" s="73"/>
      <c r="BB105" s="73"/>
      <c r="BC105" s="73"/>
      <c r="BD105" s="73"/>
      <c r="BE105" s="73">
        <f>AW105</f>
        <v>15.255346767900532</v>
      </c>
      <c r="BF105" s="73"/>
      <c r="BG105" s="73"/>
      <c r="BH105" s="73"/>
      <c r="BI105" s="73"/>
      <c r="BJ105" s="73"/>
      <c r="BK105" s="73"/>
      <c r="BL105" s="73"/>
      <c r="BT105" s="52"/>
      <c r="BU105" s="52"/>
      <c r="BV105" s="52"/>
      <c r="BW105" s="52"/>
      <c r="BX105" s="52"/>
      <c r="BY105" s="52"/>
      <c r="BZ105" s="52"/>
    </row>
    <row r="106" spans="1:78" ht="40.5" customHeight="1" x14ac:dyDescent="0.2">
      <c r="A106" s="87">
        <v>0</v>
      </c>
      <c r="B106" s="87"/>
      <c r="C106" s="87"/>
      <c r="D106" s="87"/>
      <c r="E106" s="87"/>
      <c r="F106" s="87"/>
      <c r="G106" s="151" t="s">
        <v>70</v>
      </c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57" t="s">
        <v>58</v>
      </c>
      <c r="AA106" s="57"/>
      <c r="AB106" s="57"/>
      <c r="AC106" s="57"/>
      <c r="AD106" s="57"/>
      <c r="AE106" s="57" t="s">
        <v>71</v>
      </c>
      <c r="AF106" s="87"/>
      <c r="AG106" s="87"/>
      <c r="AH106" s="87"/>
      <c r="AI106" s="87"/>
      <c r="AJ106" s="87"/>
      <c r="AK106" s="87"/>
      <c r="AL106" s="87"/>
      <c r="AM106" s="87"/>
      <c r="AN106" s="87"/>
      <c r="AO106" s="62"/>
      <c r="AP106" s="62"/>
      <c r="AQ106" s="62"/>
      <c r="AR106" s="62"/>
      <c r="AS106" s="62"/>
      <c r="AT106" s="62"/>
      <c r="AU106" s="62"/>
      <c r="AV106" s="62"/>
      <c r="AW106" s="64">
        <f>AW94/423603044</f>
        <v>7.861133311402738E-3</v>
      </c>
      <c r="AX106" s="64"/>
      <c r="AY106" s="64"/>
      <c r="AZ106" s="64"/>
      <c r="BA106" s="64"/>
      <c r="BB106" s="64"/>
      <c r="BC106" s="64"/>
      <c r="BD106" s="64"/>
      <c r="BE106" s="64">
        <f>AO106+AW106</f>
        <v>7.861133311402738E-3</v>
      </c>
      <c r="BF106" s="64"/>
      <c r="BG106" s="64"/>
      <c r="BH106" s="64"/>
      <c r="BI106" s="64"/>
      <c r="BJ106" s="64"/>
      <c r="BK106" s="64"/>
      <c r="BL106" s="64"/>
      <c r="BT106" s="52">
        <v>423603044</v>
      </c>
      <c r="BU106" s="52"/>
      <c r="BV106" s="52"/>
      <c r="BW106" s="52"/>
      <c r="BX106" s="52"/>
      <c r="BY106" s="52"/>
      <c r="BZ106" s="52"/>
    </row>
    <row r="107" spans="1:78" ht="8.25" customHeight="1" x14ac:dyDescent="0.2">
      <c r="A107" s="32"/>
      <c r="B107" s="32"/>
      <c r="C107" s="32"/>
      <c r="D107" s="32"/>
      <c r="E107" s="32"/>
      <c r="F107" s="32"/>
      <c r="G107" s="50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35"/>
      <c r="AA107" s="35"/>
      <c r="AB107" s="35"/>
      <c r="AC107" s="35"/>
      <c r="AD107" s="35"/>
      <c r="AE107" s="35"/>
      <c r="AF107" s="32"/>
      <c r="AG107" s="32"/>
      <c r="AH107" s="32"/>
      <c r="AI107" s="32"/>
      <c r="AJ107" s="32"/>
      <c r="AK107" s="32"/>
      <c r="AL107" s="32"/>
      <c r="AM107" s="32"/>
      <c r="AN107" s="32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T107" s="52"/>
      <c r="BU107" s="52"/>
      <c r="BV107" s="52"/>
      <c r="BW107" s="52"/>
      <c r="BX107" s="52"/>
      <c r="BY107" s="52"/>
      <c r="BZ107" s="52"/>
    </row>
    <row r="108" spans="1:78" ht="36" customHeight="1" x14ac:dyDescent="0.2">
      <c r="A108" s="87" t="s">
        <v>19</v>
      </c>
      <c r="B108" s="87"/>
      <c r="C108" s="87"/>
      <c r="D108" s="87"/>
      <c r="E108" s="87"/>
      <c r="F108" s="87"/>
      <c r="G108" s="87" t="s">
        <v>32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 t="s">
        <v>2</v>
      </c>
      <c r="AA108" s="87"/>
      <c r="AB108" s="87"/>
      <c r="AC108" s="87"/>
      <c r="AD108" s="87"/>
      <c r="AE108" s="87" t="s">
        <v>1</v>
      </c>
      <c r="AF108" s="87"/>
      <c r="AG108" s="87"/>
      <c r="AH108" s="87"/>
      <c r="AI108" s="87"/>
      <c r="AJ108" s="87"/>
      <c r="AK108" s="87"/>
      <c r="AL108" s="87"/>
      <c r="AM108" s="87"/>
      <c r="AN108" s="87"/>
      <c r="AO108" s="87" t="s">
        <v>20</v>
      </c>
      <c r="AP108" s="87"/>
      <c r="AQ108" s="87"/>
      <c r="AR108" s="87"/>
      <c r="AS108" s="87"/>
      <c r="AT108" s="87"/>
      <c r="AU108" s="87"/>
      <c r="AV108" s="87"/>
      <c r="AW108" s="87" t="s">
        <v>21</v>
      </c>
      <c r="AX108" s="87"/>
      <c r="AY108" s="87"/>
      <c r="AZ108" s="87"/>
      <c r="BA108" s="87"/>
      <c r="BB108" s="87"/>
      <c r="BC108" s="87"/>
      <c r="BD108" s="87"/>
      <c r="BE108" s="87" t="s">
        <v>18</v>
      </c>
      <c r="BF108" s="87"/>
      <c r="BG108" s="87"/>
      <c r="BH108" s="87"/>
      <c r="BI108" s="87"/>
      <c r="BJ108" s="87"/>
      <c r="BK108" s="87"/>
      <c r="BL108" s="87"/>
      <c r="BT108" s="52"/>
      <c r="BU108" s="52"/>
      <c r="BV108" s="52"/>
      <c r="BW108" s="52"/>
      <c r="BX108" s="52"/>
      <c r="BY108" s="52"/>
      <c r="BZ108" s="52"/>
    </row>
    <row r="109" spans="1:78" ht="20.100000000000001" customHeight="1" x14ac:dyDescent="0.2">
      <c r="A109" s="87">
        <v>1</v>
      </c>
      <c r="B109" s="87"/>
      <c r="C109" s="87"/>
      <c r="D109" s="87"/>
      <c r="E109" s="87"/>
      <c r="F109" s="87"/>
      <c r="G109" s="86">
        <v>2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60"/>
      <c r="Z109" s="87">
        <v>3</v>
      </c>
      <c r="AA109" s="87"/>
      <c r="AB109" s="87"/>
      <c r="AC109" s="87"/>
      <c r="AD109" s="87"/>
      <c r="AE109" s="87">
        <v>4</v>
      </c>
      <c r="AF109" s="87"/>
      <c r="AG109" s="87"/>
      <c r="AH109" s="87"/>
      <c r="AI109" s="87"/>
      <c r="AJ109" s="87"/>
      <c r="AK109" s="87"/>
      <c r="AL109" s="87"/>
      <c r="AM109" s="87"/>
      <c r="AN109" s="87"/>
      <c r="AO109" s="87">
        <v>5</v>
      </c>
      <c r="AP109" s="87"/>
      <c r="AQ109" s="87"/>
      <c r="AR109" s="87"/>
      <c r="AS109" s="87"/>
      <c r="AT109" s="87"/>
      <c r="AU109" s="87"/>
      <c r="AV109" s="87"/>
      <c r="AW109" s="87">
        <v>6</v>
      </c>
      <c r="AX109" s="87"/>
      <c r="AY109" s="87"/>
      <c r="AZ109" s="87"/>
      <c r="BA109" s="87"/>
      <c r="BB109" s="87"/>
      <c r="BC109" s="87"/>
      <c r="BD109" s="87"/>
      <c r="BE109" s="87">
        <v>7</v>
      </c>
      <c r="BF109" s="87"/>
      <c r="BG109" s="87"/>
      <c r="BH109" s="87"/>
      <c r="BI109" s="87"/>
      <c r="BJ109" s="87"/>
      <c r="BK109" s="87"/>
      <c r="BL109" s="87"/>
      <c r="BT109" s="52"/>
      <c r="BU109" s="52"/>
      <c r="BV109" s="52"/>
      <c r="BW109" s="52"/>
      <c r="BX109" s="52"/>
      <c r="BY109" s="52"/>
      <c r="BZ109" s="52"/>
    </row>
    <row r="110" spans="1:78" ht="20.100000000000001" customHeight="1" x14ac:dyDescent="0.2">
      <c r="A110" s="87"/>
      <c r="B110" s="87"/>
      <c r="C110" s="87"/>
      <c r="D110" s="87"/>
      <c r="E110" s="87"/>
      <c r="F110" s="87"/>
      <c r="G110" s="158" t="s">
        <v>121</v>
      </c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9"/>
      <c r="BE110" s="159"/>
      <c r="BF110" s="159"/>
      <c r="BG110" s="159"/>
      <c r="BH110" s="159"/>
      <c r="BI110" s="159"/>
      <c r="BJ110" s="159"/>
      <c r="BK110" s="159"/>
      <c r="BL110" s="159"/>
      <c r="BT110" s="52"/>
      <c r="BU110" s="52"/>
      <c r="BV110" s="52"/>
      <c r="BW110" s="52"/>
      <c r="BX110" s="52"/>
      <c r="BY110" s="52"/>
      <c r="BZ110" s="52"/>
    </row>
    <row r="111" spans="1:78" ht="20.100000000000001" customHeight="1" x14ac:dyDescent="0.2">
      <c r="A111" s="56"/>
      <c r="B111" s="56"/>
      <c r="C111" s="56"/>
      <c r="D111" s="56"/>
      <c r="E111" s="56"/>
      <c r="F111" s="56"/>
      <c r="G111" s="90" t="s">
        <v>55</v>
      </c>
      <c r="H111" s="106"/>
      <c r="I111" s="106"/>
      <c r="J111" s="106"/>
      <c r="K111" s="106"/>
      <c r="L111" s="106"/>
      <c r="M111" s="106"/>
      <c r="N111" s="106"/>
      <c r="O111" s="106"/>
      <c r="P111" s="106"/>
      <c r="Q111" s="106"/>
      <c r="R111" s="106"/>
      <c r="S111" s="106"/>
      <c r="T111" s="106"/>
      <c r="U111" s="106"/>
      <c r="V111" s="106"/>
      <c r="W111" s="106"/>
      <c r="X111" s="106"/>
      <c r="Y111" s="107"/>
      <c r="Z111" s="82"/>
      <c r="AA111" s="82"/>
      <c r="AB111" s="82"/>
      <c r="AC111" s="82"/>
      <c r="AD111" s="82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90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T111" s="52"/>
      <c r="BU111" s="52"/>
      <c r="BV111" s="52"/>
      <c r="BW111" s="52"/>
      <c r="BX111" s="52"/>
      <c r="BY111" s="52"/>
      <c r="BZ111" s="52"/>
    </row>
    <row r="112" spans="1:78" ht="20.100000000000001" customHeight="1" x14ac:dyDescent="0.2">
      <c r="A112" s="56"/>
      <c r="B112" s="56"/>
      <c r="C112" s="56"/>
      <c r="D112" s="56"/>
      <c r="E112" s="56"/>
      <c r="F112" s="56"/>
      <c r="G112" s="65" t="s">
        <v>103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9"/>
      <c r="Z112" s="57" t="s">
        <v>56</v>
      </c>
      <c r="AA112" s="57"/>
      <c r="AB112" s="57"/>
      <c r="AC112" s="57"/>
      <c r="AD112" s="57"/>
      <c r="AE112" s="58" t="s">
        <v>80</v>
      </c>
      <c r="AF112" s="59"/>
      <c r="AG112" s="59"/>
      <c r="AH112" s="59"/>
      <c r="AI112" s="59"/>
      <c r="AJ112" s="59"/>
      <c r="AK112" s="59"/>
      <c r="AL112" s="59"/>
      <c r="AM112" s="59"/>
      <c r="AN112" s="60"/>
      <c r="AO112" s="61"/>
      <c r="AP112" s="61"/>
      <c r="AQ112" s="61"/>
      <c r="AR112" s="61"/>
      <c r="AS112" s="61"/>
      <c r="AT112" s="61"/>
      <c r="AU112" s="61"/>
      <c r="AV112" s="61"/>
      <c r="AW112" s="62">
        <f>AK60</f>
        <v>90000</v>
      </c>
      <c r="AX112" s="62"/>
      <c r="AY112" s="62"/>
      <c r="AZ112" s="62"/>
      <c r="BA112" s="62"/>
      <c r="BB112" s="62"/>
      <c r="BC112" s="62"/>
      <c r="BD112" s="62"/>
      <c r="BE112" s="62">
        <f>AW112</f>
        <v>90000</v>
      </c>
      <c r="BF112" s="62"/>
      <c r="BG112" s="62"/>
      <c r="BH112" s="62"/>
      <c r="BI112" s="62"/>
      <c r="BJ112" s="62"/>
      <c r="BK112" s="62"/>
      <c r="BL112" s="62"/>
      <c r="BT112" s="52"/>
      <c r="BU112" s="52"/>
      <c r="BV112" s="52"/>
      <c r="BW112" s="52"/>
      <c r="BX112" s="52"/>
      <c r="BY112" s="52"/>
      <c r="BZ112" s="52"/>
    </row>
    <row r="113" spans="1:78" ht="20.100000000000001" customHeight="1" x14ac:dyDescent="0.2">
      <c r="A113" s="56"/>
      <c r="B113" s="56"/>
      <c r="C113" s="56"/>
      <c r="D113" s="56"/>
      <c r="E113" s="56"/>
      <c r="F113" s="56"/>
      <c r="G113" s="70" t="s">
        <v>77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2"/>
      <c r="Z113" s="57"/>
      <c r="AA113" s="57"/>
      <c r="AB113" s="57"/>
      <c r="AC113" s="57"/>
      <c r="AD113" s="57"/>
      <c r="AE113" s="58"/>
      <c r="AF113" s="59"/>
      <c r="AG113" s="59"/>
      <c r="AH113" s="59"/>
      <c r="AI113" s="59"/>
      <c r="AJ113" s="59"/>
      <c r="AK113" s="59"/>
      <c r="AL113" s="59"/>
      <c r="AM113" s="59"/>
      <c r="AN113" s="60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T113" s="52"/>
      <c r="BU113" s="52"/>
      <c r="BV113" s="52"/>
      <c r="BW113" s="52"/>
      <c r="BX113" s="52"/>
      <c r="BY113" s="52"/>
      <c r="BZ113" s="52"/>
    </row>
    <row r="114" spans="1:78" ht="33.75" customHeight="1" x14ac:dyDescent="0.2">
      <c r="A114" s="56"/>
      <c r="B114" s="56"/>
      <c r="C114" s="56"/>
      <c r="D114" s="56"/>
      <c r="E114" s="56"/>
      <c r="F114" s="56"/>
      <c r="G114" s="74" t="s">
        <v>87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6"/>
      <c r="Z114" s="57" t="s">
        <v>82</v>
      </c>
      <c r="AA114" s="57"/>
      <c r="AB114" s="57"/>
      <c r="AC114" s="57"/>
      <c r="AD114" s="57"/>
      <c r="AE114" s="58" t="s">
        <v>108</v>
      </c>
      <c r="AF114" s="59"/>
      <c r="AG114" s="59"/>
      <c r="AH114" s="59"/>
      <c r="AI114" s="59"/>
      <c r="AJ114" s="59"/>
      <c r="AK114" s="59"/>
      <c r="AL114" s="59"/>
      <c r="AM114" s="59"/>
      <c r="AN114" s="60"/>
      <c r="AO114" s="61"/>
      <c r="AP114" s="61"/>
      <c r="AQ114" s="61"/>
      <c r="AR114" s="61"/>
      <c r="AS114" s="61"/>
      <c r="AT114" s="61"/>
      <c r="AU114" s="61"/>
      <c r="AV114" s="61"/>
      <c r="AW114" s="73">
        <f>1</f>
        <v>1</v>
      </c>
      <c r="AX114" s="73"/>
      <c r="AY114" s="73"/>
      <c r="AZ114" s="73"/>
      <c r="BA114" s="73"/>
      <c r="BB114" s="73"/>
      <c r="BC114" s="73"/>
      <c r="BD114" s="73"/>
      <c r="BE114" s="73">
        <f>AW114</f>
        <v>1</v>
      </c>
      <c r="BF114" s="73"/>
      <c r="BG114" s="73"/>
      <c r="BH114" s="73"/>
      <c r="BI114" s="73"/>
      <c r="BJ114" s="73"/>
      <c r="BK114" s="73"/>
      <c r="BL114" s="73"/>
      <c r="BT114" s="52"/>
      <c r="BU114" s="52"/>
      <c r="BV114" s="52"/>
      <c r="BW114" s="52"/>
      <c r="BX114" s="52"/>
      <c r="BY114" s="52"/>
      <c r="BZ114" s="52"/>
    </row>
    <row r="115" spans="1:78" ht="18.75" hidden="1" customHeight="1" x14ac:dyDescent="0.2">
      <c r="A115" s="56"/>
      <c r="B115" s="56"/>
      <c r="C115" s="56"/>
      <c r="D115" s="56"/>
      <c r="E115" s="56"/>
      <c r="F115" s="56"/>
      <c r="G115" s="70" t="s">
        <v>76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58"/>
      <c r="AA115" s="77"/>
      <c r="AB115" s="77"/>
      <c r="AC115" s="77"/>
      <c r="AD115" s="78"/>
      <c r="AE115" s="58"/>
      <c r="AF115" s="77"/>
      <c r="AG115" s="77"/>
      <c r="AH115" s="77"/>
      <c r="AI115" s="77"/>
      <c r="AJ115" s="77"/>
      <c r="AK115" s="77"/>
      <c r="AL115" s="77"/>
      <c r="AM115" s="77"/>
      <c r="AN115" s="78"/>
      <c r="AO115" s="61"/>
      <c r="AP115" s="61"/>
      <c r="AQ115" s="61"/>
      <c r="AR115" s="61"/>
      <c r="AS115" s="61"/>
      <c r="AT115" s="61"/>
      <c r="AU115" s="61"/>
      <c r="AV115" s="61"/>
      <c r="AW115" s="79"/>
      <c r="AX115" s="80"/>
      <c r="AY115" s="80"/>
      <c r="AZ115" s="80"/>
      <c r="BA115" s="80"/>
      <c r="BB115" s="80"/>
      <c r="BC115" s="80"/>
      <c r="BD115" s="81"/>
      <c r="BE115" s="73"/>
      <c r="BF115" s="73"/>
      <c r="BG115" s="73"/>
      <c r="BH115" s="73"/>
      <c r="BI115" s="73"/>
      <c r="BJ115" s="73"/>
      <c r="BK115" s="73"/>
      <c r="BL115" s="73"/>
      <c r="BT115" s="52"/>
      <c r="BU115" s="52"/>
      <c r="BV115" s="52"/>
      <c r="BW115" s="52"/>
      <c r="BX115" s="52"/>
      <c r="BY115" s="52"/>
      <c r="BZ115" s="52"/>
    </row>
    <row r="116" spans="1:78" ht="18" hidden="1" customHeight="1" x14ac:dyDescent="0.2">
      <c r="A116" s="56"/>
      <c r="B116" s="56"/>
      <c r="C116" s="56"/>
      <c r="D116" s="56"/>
      <c r="E116" s="56"/>
      <c r="F116" s="56"/>
      <c r="G116" s="74" t="s">
        <v>88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6"/>
      <c r="Z116" s="58" t="s">
        <v>56</v>
      </c>
      <c r="AA116" s="77"/>
      <c r="AB116" s="77"/>
      <c r="AC116" s="77"/>
      <c r="AD116" s="78"/>
      <c r="AE116" s="57" t="s">
        <v>71</v>
      </c>
      <c r="AF116" s="87"/>
      <c r="AG116" s="87"/>
      <c r="AH116" s="87"/>
      <c r="AI116" s="87"/>
      <c r="AJ116" s="87"/>
      <c r="AK116" s="87"/>
      <c r="AL116" s="87"/>
      <c r="AM116" s="87"/>
      <c r="AN116" s="87"/>
      <c r="AO116" s="61"/>
      <c r="AP116" s="61"/>
      <c r="AQ116" s="61"/>
      <c r="AR116" s="61"/>
      <c r="AS116" s="61"/>
      <c r="AT116" s="61"/>
      <c r="AU116" s="61"/>
      <c r="AV116" s="61"/>
      <c r="AW116" s="103">
        <v>0</v>
      </c>
      <c r="AX116" s="104"/>
      <c r="AY116" s="104"/>
      <c r="AZ116" s="104"/>
      <c r="BA116" s="104"/>
      <c r="BB116" s="104"/>
      <c r="BC116" s="104"/>
      <c r="BD116" s="105"/>
      <c r="BE116" s="62">
        <f>AW116</f>
        <v>0</v>
      </c>
      <c r="BF116" s="62"/>
      <c r="BG116" s="62"/>
      <c r="BH116" s="62"/>
      <c r="BI116" s="62"/>
      <c r="BJ116" s="62"/>
      <c r="BK116" s="62"/>
      <c r="BL116" s="62"/>
      <c r="BT116" s="52"/>
      <c r="BU116" s="52"/>
      <c r="BV116" s="52"/>
      <c r="BW116" s="52"/>
      <c r="BX116" s="52"/>
      <c r="BY116" s="52"/>
      <c r="BZ116" s="52"/>
    </row>
    <row r="117" spans="1:78" ht="20.100000000000001" customHeight="1" x14ac:dyDescent="0.2">
      <c r="A117" s="56"/>
      <c r="B117" s="56"/>
      <c r="C117" s="56"/>
      <c r="D117" s="56"/>
      <c r="E117" s="56"/>
      <c r="F117" s="56"/>
      <c r="G117" s="108" t="s">
        <v>57</v>
      </c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7"/>
      <c r="Z117" s="58"/>
      <c r="AA117" s="77"/>
      <c r="AB117" s="77"/>
      <c r="AC117" s="77"/>
      <c r="AD117" s="78"/>
      <c r="AE117" s="58"/>
      <c r="AF117" s="77"/>
      <c r="AG117" s="77"/>
      <c r="AH117" s="77"/>
      <c r="AI117" s="77"/>
      <c r="AJ117" s="77"/>
      <c r="AK117" s="77"/>
      <c r="AL117" s="77"/>
      <c r="AM117" s="77"/>
      <c r="AN117" s="78"/>
      <c r="AO117" s="163"/>
      <c r="AP117" s="164"/>
      <c r="AQ117" s="164"/>
      <c r="AR117" s="164"/>
      <c r="AS117" s="164"/>
      <c r="AT117" s="164"/>
      <c r="AU117" s="164"/>
      <c r="AV117" s="165"/>
      <c r="AW117" s="79"/>
      <c r="AX117" s="80"/>
      <c r="AY117" s="80"/>
      <c r="AZ117" s="80"/>
      <c r="BA117" s="80"/>
      <c r="BB117" s="80"/>
      <c r="BC117" s="80"/>
      <c r="BD117" s="81"/>
      <c r="BE117" s="79"/>
      <c r="BF117" s="80"/>
      <c r="BG117" s="80"/>
      <c r="BH117" s="80"/>
      <c r="BI117" s="80"/>
      <c r="BJ117" s="80"/>
      <c r="BK117" s="80"/>
      <c r="BL117" s="81"/>
      <c r="BT117" s="52"/>
      <c r="BU117" s="52"/>
      <c r="BV117" s="52"/>
      <c r="BW117" s="52"/>
      <c r="BX117" s="52"/>
      <c r="BY117" s="52"/>
      <c r="BZ117" s="52"/>
    </row>
    <row r="118" spans="1:78" ht="36" customHeight="1" x14ac:dyDescent="0.2">
      <c r="A118" s="87">
        <v>0</v>
      </c>
      <c r="B118" s="87"/>
      <c r="C118" s="87"/>
      <c r="D118" s="87"/>
      <c r="E118" s="87"/>
      <c r="F118" s="87"/>
      <c r="G118" s="151" t="s">
        <v>70</v>
      </c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57" t="s">
        <v>58</v>
      </c>
      <c r="AA118" s="57"/>
      <c r="AB118" s="57"/>
      <c r="AC118" s="57"/>
      <c r="AD118" s="57"/>
      <c r="AE118" s="57" t="s">
        <v>71</v>
      </c>
      <c r="AF118" s="87"/>
      <c r="AG118" s="87"/>
      <c r="AH118" s="87"/>
      <c r="AI118" s="87"/>
      <c r="AJ118" s="87"/>
      <c r="AK118" s="87"/>
      <c r="AL118" s="87"/>
      <c r="AM118" s="87"/>
      <c r="AN118" s="87"/>
      <c r="AO118" s="62"/>
      <c r="AP118" s="62"/>
      <c r="AQ118" s="62"/>
      <c r="AR118" s="62"/>
      <c r="AS118" s="62"/>
      <c r="AT118" s="62"/>
      <c r="AU118" s="62"/>
      <c r="AV118" s="62"/>
      <c r="AW118" s="172">
        <f>AW112/55038217.28*100</f>
        <v>0.16352273828590111</v>
      </c>
      <c r="AX118" s="172"/>
      <c r="AY118" s="172"/>
      <c r="AZ118" s="172"/>
      <c r="BA118" s="172"/>
      <c r="BB118" s="172"/>
      <c r="BC118" s="172"/>
      <c r="BD118" s="172"/>
      <c r="BE118" s="62">
        <f>AO118+AW118</f>
        <v>0.16352273828590111</v>
      </c>
      <c r="BF118" s="62"/>
      <c r="BG118" s="62"/>
      <c r="BH118" s="62"/>
      <c r="BI118" s="62"/>
      <c r="BJ118" s="62"/>
      <c r="BK118" s="62"/>
      <c r="BL118" s="62"/>
      <c r="BT118" s="52"/>
      <c r="BU118" s="52"/>
      <c r="BV118" s="52"/>
      <c r="BW118" s="52"/>
      <c r="BX118" s="52"/>
      <c r="BY118" s="52"/>
      <c r="BZ118" s="52"/>
    </row>
    <row r="119" spans="1:78" ht="6.75" customHeight="1" x14ac:dyDescent="0.2">
      <c r="A119" s="32"/>
      <c r="B119" s="32"/>
      <c r="C119" s="32"/>
      <c r="D119" s="32"/>
      <c r="E119" s="32"/>
      <c r="F119" s="32"/>
      <c r="G119" s="50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35"/>
      <c r="AA119" s="35"/>
      <c r="AB119" s="35"/>
      <c r="AC119" s="35"/>
      <c r="AD119" s="35"/>
      <c r="AE119" s="35"/>
      <c r="AF119" s="32"/>
      <c r="AG119" s="32"/>
      <c r="AH119" s="32"/>
      <c r="AI119" s="32"/>
      <c r="AJ119" s="32"/>
      <c r="AK119" s="32"/>
      <c r="AL119" s="32"/>
      <c r="AM119" s="32"/>
      <c r="AN119" s="32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T119" s="52"/>
      <c r="BU119" s="52"/>
      <c r="BV119" s="52"/>
      <c r="BW119" s="52"/>
      <c r="BX119" s="52"/>
      <c r="BY119" s="52"/>
      <c r="BZ119" s="52"/>
    </row>
    <row r="120" spans="1:78" ht="6" customHeight="1" x14ac:dyDescent="0.2">
      <c r="A120" s="32"/>
      <c r="B120" s="32"/>
      <c r="C120" s="32"/>
      <c r="D120" s="32"/>
      <c r="E120" s="32"/>
      <c r="F120" s="32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6"/>
      <c r="AP120" s="36"/>
      <c r="AQ120" s="36"/>
      <c r="AR120" s="36"/>
      <c r="AS120" s="36"/>
      <c r="AT120" s="36"/>
      <c r="AU120" s="36"/>
      <c r="AV120" s="36"/>
      <c r="AW120" s="51"/>
      <c r="AX120" s="51"/>
      <c r="AY120" s="51"/>
      <c r="AZ120" s="51"/>
      <c r="BA120" s="51"/>
      <c r="BB120" s="51"/>
      <c r="BC120" s="51"/>
      <c r="BD120" s="51"/>
      <c r="BE120" s="36"/>
      <c r="BF120" s="36"/>
      <c r="BG120" s="36"/>
      <c r="BH120" s="36"/>
      <c r="BI120" s="36"/>
      <c r="BJ120" s="36"/>
      <c r="BK120" s="36"/>
      <c r="BL120" s="36"/>
      <c r="BT120" s="52"/>
      <c r="BU120" s="52"/>
      <c r="BV120" s="52"/>
      <c r="BW120" s="52"/>
      <c r="BX120" s="52"/>
      <c r="BY120" s="52"/>
      <c r="BZ120" s="52"/>
    </row>
    <row r="121" spans="1:78" ht="36" customHeight="1" x14ac:dyDescent="0.2">
      <c r="A121" s="87" t="s">
        <v>19</v>
      </c>
      <c r="B121" s="87"/>
      <c r="C121" s="87"/>
      <c r="D121" s="87"/>
      <c r="E121" s="87"/>
      <c r="F121" s="87"/>
      <c r="G121" s="87" t="s">
        <v>32</v>
      </c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 t="s">
        <v>2</v>
      </c>
      <c r="AA121" s="87"/>
      <c r="AB121" s="87"/>
      <c r="AC121" s="87"/>
      <c r="AD121" s="87"/>
      <c r="AE121" s="87" t="s">
        <v>1</v>
      </c>
      <c r="AF121" s="87"/>
      <c r="AG121" s="87"/>
      <c r="AH121" s="87"/>
      <c r="AI121" s="87"/>
      <c r="AJ121" s="87"/>
      <c r="AK121" s="87"/>
      <c r="AL121" s="87"/>
      <c r="AM121" s="87"/>
      <c r="AN121" s="87"/>
      <c r="AO121" s="87" t="s">
        <v>20</v>
      </c>
      <c r="AP121" s="87"/>
      <c r="AQ121" s="87"/>
      <c r="AR121" s="87"/>
      <c r="AS121" s="87"/>
      <c r="AT121" s="87"/>
      <c r="AU121" s="87"/>
      <c r="AV121" s="87"/>
      <c r="AW121" s="87" t="s">
        <v>21</v>
      </c>
      <c r="AX121" s="87"/>
      <c r="AY121" s="87"/>
      <c r="AZ121" s="87"/>
      <c r="BA121" s="87"/>
      <c r="BB121" s="87"/>
      <c r="BC121" s="87"/>
      <c r="BD121" s="87"/>
      <c r="BE121" s="87" t="s">
        <v>18</v>
      </c>
      <c r="BF121" s="87"/>
      <c r="BG121" s="87"/>
      <c r="BH121" s="87"/>
      <c r="BI121" s="87"/>
      <c r="BJ121" s="87"/>
      <c r="BK121" s="87"/>
      <c r="BL121" s="87"/>
      <c r="BT121" s="52"/>
      <c r="BU121" s="52"/>
      <c r="BV121" s="52"/>
      <c r="BW121" s="52"/>
      <c r="BX121" s="52"/>
      <c r="BY121" s="52"/>
      <c r="BZ121" s="52"/>
    </row>
    <row r="122" spans="1:78" ht="18" customHeight="1" x14ac:dyDescent="0.2">
      <c r="A122" s="87">
        <v>1</v>
      </c>
      <c r="B122" s="87"/>
      <c r="C122" s="87"/>
      <c r="D122" s="87"/>
      <c r="E122" s="87"/>
      <c r="F122" s="87"/>
      <c r="G122" s="86">
        <v>2</v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60"/>
      <c r="Z122" s="87">
        <v>3</v>
      </c>
      <c r="AA122" s="87"/>
      <c r="AB122" s="87"/>
      <c r="AC122" s="87"/>
      <c r="AD122" s="87"/>
      <c r="AE122" s="87">
        <v>4</v>
      </c>
      <c r="AF122" s="87"/>
      <c r="AG122" s="87"/>
      <c r="AH122" s="87"/>
      <c r="AI122" s="87"/>
      <c r="AJ122" s="87"/>
      <c r="AK122" s="87"/>
      <c r="AL122" s="87"/>
      <c r="AM122" s="87"/>
      <c r="AN122" s="87"/>
      <c r="AO122" s="87">
        <v>5</v>
      </c>
      <c r="AP122" s="87"/>
      <c r="AQ122" s="87"/>
      <c r="AR122" s="87"/>
      <c r="AS122" s="87"/>
      <c r="AT122" s="87"/>
      <c r="AU122" s="87"/>
      <c r="AV122" s="87"/>
      <c r="AW122" s="87">
        <v>6</v>
      </c>
      <c r="AX122" s="87"/>
      <c r="AY122" s="87"/>
      <c r="AZ122" s="87"/>
      <c r="BA122" s="87"/>
      <c r="BB122" s="87"/>
      <c r="BC122" s="87"/>
      <c r="BD122" s="87"/>
      <c r="BE122" s="87">
        <v>7</v>
      </c>
      <c r="BF122" s="87"/>
      <c r="BG122" s="87"/>
      <c r="BH122" s="87"/>
      <c r="BI122" s="87"/>
      <c r="BJ122" s="87"/>
      <c r="BK122" s="87"/>
      <c r="BL122" s="87"/>
      <c r="BT122" s="52"/>
      <c r="BU122" s="52"/>
      <c r="BV122" s="52"/>
      <c r="BW122" s="52"/>
      <c r="BX122" s="52"/>
      <c r="BY122" s="52"/>
      <c r="BZ122" s="52"/>
    </row>
    <row r="123" spans="1:78" ht="18" customHeight="1" x14ac:dyDescent="0.2">
      <c r="A123" s="87"/>
      <c r="B123" s="87"/>
      <c r="C123" s="87"/>
      <c r="D123" s="87"/>
      <c r="E123" s="87"/>
      <c r="F123" s="87"/>
      <c r="G123" s="158" t="s">
        <v>123</v>
      </c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9"/>
      <c r="BE123" s="159"/>
      <c r="BF123" s="159"/>
      <c r="BG123" s="159"/>
      <c r="BH123" s="159"/>
      <c r="BI123" s="159"/>
      <c r="BJ123" s="159"/>
      <c r="BK123" s="159"/>
      <c r="BL123" s="159"/>
      <c r="BT123" s="52"/>
      <c r="BU123" s="52"/>
      <c r="BV123" s="52"/>
      <c r="BW123" s="52"/>
      <c r="BX123" s="52"/>
      <c r="BY123" s="52"/>
      <c r="BZ123" s="52"/>
    </row>
    <row r="124" spans="1:78" ht="18" customHeight="1" x14ac:dyDescent="0.2">
      <c r="A124" s="56"/>
      <c r="B124" s="56"/>
      <c r="C124" s="56"/>
      <c r="D124" s="56"/>
      <c r="E124" s="56"/>
      <c r="F124" s="56"/>
      <c r="G124" s="90" t="s">
        <v>55</v>
      </c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7"/>
      <c r="Z124" s="82"/>
      <c r="AA124" s="82"/>
      <c r="AB124" s="82"/>
      <c r="AC124" s="82"/>
      <c r="AD124" s="82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90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T124" s="52"/>
      <c r="BU124" s="52"/>
      <c r="BV124" s="52"/>
      <c r="BW124" s="52"/>
      <c r="BX124" s="52"/>
      <c r="BY124" s="52"/>
      <c r="BZ124" s="52"/>
    </row>
    <row r="125" spans="1:78" ht="24" customHeight="1" x14ac:dyDescent="0.2">
      <c r="A125" s="87"/>
      <c r="B125" s="87"/>
      <c r="C125" s="87"/>
      <c r="D125" s="87"/>
      <c r="E125" s="87"/>
      <c r="F125" s="87"/>
      <c r="G125" s="91" t="s">
        <v>107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3"/>
      <c r="Z125" s="57" t="s">
        <v>56</v>
      </c>
      <c r="AA125" s="57"/>
      <c r="AB125" s="57"/>
      <c r="AC125" s="57"/>
      <c r="AD125" s="57"/>
      <c r="AE125" s="58" t="s">
        <v>80</v>
      </c>
      <c r="AF125" s="59"/>
      <c r="AG125" s="59"/>
      <c r="AH125" s="59"/>
      <c r="AI125" s="59"/>
      <c r="AJ125" s="59"/>
      <c r="AK125" s="59"/>
      <c r="AL125" s="59"/>
      <c r="AM125" s="59"/>
      <c r="AN125" s="60"/>
      <c r="AO125" s="62"/>
      <c r="AP125" s="62"/>
      <c r="AQ125" s="62"/>
      <c r="AR125" s="62"/>
      <c r="AS125" s="62"/>
      <c r="AT125" s="62"/>
      <c r="AU125" s="62"/>
      <c r="AV125" s="62"/>
      <c r="AW125" s="62">
        <f>AK61</f>
        <v>150000</v>
      </c>
      <c r="AX125" s="62"/>
      <c r="AY125" s="62"/>
      <c r="AZ125" s="62"/>
      <c r="BA125" s="62"/>
      <c r="BB125" s="62"/>
      <c r="BC125" s="62"/>
      <c r="BD125" s="62"/>
      <c r="BE125" s="62">
        <f>AO125+AW125</f>
        <v>150000</v>
      </c>
      <c r="BF125" s="62"/>
      <c r="BG125" s="62"/>
      <c r="BH125" s="62"/>
      <c r="BI125" s="62"/>
      <c r="BJ125" s="62"/>
      <c r="BK125" s="62"/>
      <c r="BL125" s="62"/>
      <c r="BT125" s="52"/>
      <c r="BU125" s="52"/>
      <c r="BV125" s="52"/>
      <c r="BW125" s="52"/>
      <c r="BX125" s="52"/>
      <c r="BY125" s="52"/>
      <c r="BZ125" s="52"/>
    </row>
    <row r="126" spans="1:78" ht="18" customHeight="1" x14ac:dyDescent="0.2">
      <c r="A126" s="56"/>
      <c r="B126" s="56"/>
      <c r="C126" s="56"/>
      <c r="D126" s="56"/>
      <c r="E126" s="56"/>
      <c r="F126" s="56"/>
      <c r="G126" s="70" t="s">
        <v>77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57"/>
      <c r="AA126" s="57"/>
      <c r="AB126" s="57"/>
      <c r="AC126" s="57"/>
      <c r="AD126" s="57"/>
      <c r="AE126" s="58"/>
      <c r="AF126" s="59"/>
      <c r="AG126" s="59"/>
      <c r="AH126" s="59"/>
      <c r="AI126" s="59"/>
      <c r="AJ126" s="59"/>
      <c r="AK126" s="59"/>
      <c r="AL126" s="59"/>
      <c r="AM126" s="59"/>
      <c r="AN126" s="60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T126" s="52"/>
      <c r="BU126" s="52"/>
      <c r="BV126" s="52"/>
      <c r="BW126" s="52"/>
      <c r="BX126" s="52"/>
      <c r="BY126" s="52"/>
      <c r="BZ126" s="52"/>
    </row>
    <row r="127" spans="1:78" ht="33.75" customHeight="1" x14ac:dyDescent="0.2">
      <c r="A127" s="56"/>
      <c r="B127" s="56"/>
      <c r="C127" s="56"/>
      <c r="D127" s="56"/>
      <c r="E127" s="56"/>
      <c r="F127" s="56"/>
      <c r="G127" s="74" t="s">
        <v>109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6"/>
      <c r="Z127" s="57" t="s">
        <v>82</v>
      </c>
      <c r="AA127" s="57"/>
      <c r="AB127" s="57"/>
      <c r="AC127" s="57"/>
      <c r="AD127" s="57"/>
      <c r="AE127" s="58" t="s">
        <v>86</v>
      </c>
      <c r="AF127" s="59"/>
      <c r="AG127" s="59"/>
      <c r="AH127" s="59"/>
      <c r="AI127" s="59"/>
      <c r="AJ127" s="59"/>
      <c r="AK127" s="59"/>
      <c r="AL127" s="59"/>
      <c r="AM127" s="59"/>
      <c r="AN127" s="60"/>
      <c r="AO127" s="61"/>
      <c r="AP127" s="61"/>
      <c r="AQ127" s="61"/>
      <c r="AR127" s="61"/>
      <c r="AS127" s="61"/>
      <c r="AT127" s="61"/>
      <c r="AU127" s="61"/>
      <c r="AV127" s="61"/>
      <c r="AW127" s="73">
        <v>3</v>
      </c>
      <c r="AX127" s="73"/>
      <c r="AY127" s="73"/>
      <c r="AZ127" s="73"/>
      <c r="BA127" s="73"/>
      <c r="BB127" s="73"/>
      <c r="BC127" s="73"/>
      <c r="BD127" s="73"/>
      <c r="BE127" s="73">
        <f>AW127</f>
        <v>3</v>
      </c>
      <c r="BF127" s="73"/>
      <c r="BG127" s="73"/>
      <c r="BH127" s="73"/>
      <c r="BI127" s="73"/>
      <c r="BJ127" s="73"/>
      <c r="BK127" s="73"/>
      <c r="BL127" s="73"/>
      <c r="BT127" s="52"/>
      <c r="BU127" s="52"/>
      <c r="BV127" s="52"/>
      <c r="BW127" s="52"/>
      <c r="BX127" s="52"/>
      <c r="BY127" s="52"/>
      <c r="BZ127" s="52"/>
    </row>
    <row r="128" spans="1:78" ht="18" customHeight="1" x14ac:dyDescent="0.2">
      <c r="A128" s="56"/>
      <c r="B128" s="56"/>
      <c r="C128" s="56"/>
      <c r="D128" s="56"/>
      <c r="E128" s="56"/>
      <c r="F128" s="56"/>
      <c r="G128" s="70" t="s">
        <v>114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58"/>
      <c r="AA128" s="77"/>
      <c r="AB128" s="77"/>
      <c r="AC128" s="77"/>
      <c r="AD128" s="78"/>
      <c r="AE128" s="58"/>
      <c r="AF128" s="59"/>
      <c r="AG128" s="59"/>
      <c r="AH128" s="59"/>
      <c r="AI128" s="59"/>
      <c r="AJ128" s="59"/>
      <c r="AK128" s="59"/>
      <c r="AL128" s="59"/>
      <c r="AM128" s="59"/>
      <c r="AN128" s="60"/>
      <c r="AO128" s="61"/>
      <c r="AP128" s="61"/>
      <c r="AQ128" s="61"/>
      <c r="AR128" s="61"/>
      <c r="AS128" s="61"/>
      <c r="AT128" s="61"/>
      <c r="AU128" s="61"/>
      <c r="AV128" s="61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T128" s="52"/>
      <c r="BU128" s="52"/>
      <c r="BV128" s="52"/>
      <c r="BW128" s="52"/>
      <c r="BX128" s="52"/>
      <c r="BY128" s="52"/>
      <c r="BZ128" s="52"/>
    </row>
    <row r="129" spans="1:78" ht="35.25" customHeight="1" x14ac:dyDescent="0.2">
      <c r="A129" s="56"/>
      <c r="B129" s="56"/>
      <c r="C129" s="56"/>
      <c r="D129" s="56"/>
      <c r="E129" s="56"/>
      <c r="F129" s="56"/>
      <c r="G129" s="74" t="s">
        <v>110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6"/>
      <c r="Z129" s="57" t="s">
        <v>56</v>
      </c>
      <c r="AA129" s="57"/>
      <c r="AB129" s="57"/>
      <c r="AC129" s="57"/>
      <c r="AD129" s="57"/>
      <c r="AE129" s="57" t="s">
        <v>71</v>
      </c>
      <c r="AF129" s="87"/>
      <c r="AG129" s="87"/>
      <c r="AH129" s="87"/>
      <c r="AI129" s="87"/>
      <c r="AJ129" s="87"/>
      <c r="AK129" s="87"/>
      <c r="AL129" s="87"/>
      <c r="AM129" s="87"/>
      <c r="AN129" s="87"/>
      <c r="AO129" s="61"/>
      <c r="AP129" s="61"/>
      <c r="AQ129" s="61"/>
      <c r="AR129" s="61"/>
      <c r="AS129" s="61"/>
      <c r="AT129" s="61"/>
      <c r="AU129" s="61"/>
      <c r="AV129" s="61"/>
      <c r="AW129" s="62">
        <f>AW125/AW127</f>
        <v>50000</v>
      </c>
      <c r="AX129" s="62"/>
      <c r="AY129" s="62"/>
      <c r="AZ129" s="62"/>
      <c r="BA129" s="62"/>
      <c r="BB129" s="62"/>
      <c r="BC129" s="62"/>
      <c r="BD129" s="62"/>
      <c r="BE129" s="62">
        <f>AW129</f>
        <v>50000</v>
      </c>
      <c r="BF129" s="62"/>
      <c r="BG129" s="62"/>
      <c r="BH129" s="62"/>
      <c r="BI129" s="62"/>
      <c r="BJ129" s="62"/>
      <c r="BK129" s="62"/>
      <c r="BL129" s="62"/>
      <c r="BT129" s="52"/>
      <c r="BU129" s="52"/>
      <c r="BV129" s="52"/>
      <c r="BW129" s="52"/>
      <c r="BX129" s="52"/>
      <c r="BY129" s="52"/>
      <c r="BZ129" s="52"/>
    </row>
    <row r="130" spans="1:78" ht="18" customHeight="1" x14ac:dyDescent="0.2">
      <c r="A130" s="56"/>
      <c r="B130" s="56"/>
      <c r="C130" s="56"/>
      <c r="D130" s="56"/>
      <c r="E130" s="56"/>
      <c r="F130" s="56"/>
      <c r="G130" s="108" t="s">
        <v>57</v>
      </c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7"/>
      <c r="Z130" s="58"/>
      <c r="AA130" s="77"/>
      <c r="AB130" s="77"/>
      <c r="AC130" s="77"/>
      <c r="AD130" s="78"/>
      <c r="AE130" s="58"/>
      <c r="AF130" s="77"/>
      <c r="AG130" s="77"/>
      <c r="AH130" s="77"/>
      <c r="AI130" s="77"/>
      <c r="AJ130" s="77"/>
      <c r="AK130" s="77"/>
      <c r="AL130" s="77"/>
      <c r="AM130" s="77"/>
      <c r="AN130" s="78"/>
      <c r="AO130" s="163"/>
      <c r="AP130" s="164"/>
      <c r="AQ130" s="164"/>
      <c r="AR130" s="164"/>
      <c r="AS130" s="164"/>
      <c r="AT130" s="164"/>
      <c r="AU130" s="164"/>
      <c r="AV130" s="165"/>
      <c r="AW130" s="79"/>
      <c r="AX130" s="80"/>
      <c r="AY130" s="80"/>
      <c r="AZ130" s="80"/>
      <c r="BA130" s="80"/>
      <c r="BB130" s="80"/>
      <c r="BC130" s="80"/>
      <c r="BD130" s="81"/>
      <c r="BE130" s="79"/>
      <c r="BF130" s="80"/>
      <c r="BG130" s="80"/>
      <c r="BH130" s="80"/>
      <c r="BI130" s="80"/>
      <c r="BJ130" s="80"/>
      <c r="BK130" s="80"/>
      <c r="BL130" s="81"/>
      <c r="BT130" s="52"/>
      <c r="BU130" s="52"/>
      <c r="BV130" s="52"/>
      <c r="BW130" s="52"/>
      <c r="BX130" s="52"/>
      <c r="BY130" s="52"/>
      <c r="BZ130" s="52"/>
    </row>
    <row r="131" spans="1:78" ht="50.25" hidden="1" customHeight="1" x14ac:dyDescent="0.2">
      <c r="A131" s="56"/>
      <c r="B131" s="56"/>
      <c r="C131" s="56"/>
      <c r="D131" s="56"/>
      <c r="E131" s="56"/>
      <c r="F131" s="56"/>
      <c r="G131" s="91" t="s">
        <v>111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3"/>
      <c r="Z131" s="57" t="s">
        <v>58</v>
      </c>
      <c r="AA131" s="57"/>
      <c r="AB131" s="57"/>
      <c r="AC131" s="57"/>
      <c r="AD131" s="57"/>
      <c r="AE131" s="57" t="s">
        <v>71</v>
      </c>
      <c r="AF131" s="87"/>
      <c r="AG131" s="87"/>
      <c r="AH131" s="87"/>
      <c r="AI131" s="87"/>
      <c r="AJ131" s="87"/>
      <c r="AK131" s="87"/>
      <c r="AL131" s="87"/>
      <c r="AM131" s="87"/>
      <c r="AN131" s="87"/>
      <c r="AO131" s="163"/>
      <c r="AP131" s="164"/>
      <c r="AQ131" s="164"/>
      <c r="AR131" s="164"/>
      <c r="AS131" s="164"/>
      <c r="AT131" s="164"/>
      <c r="AU131" s="164"/>
      <c r="AV131" s="165"/>
      <c r="AW131" s="103">
        <f>50000/2080000*100</f>
        <v>2.4038461538461542</v>
      </c>
      <c r="AX131" s="104"/>
      <c r="AY131" s="104"/>
      <c r="AZ131" s="104"/>
      <c r="BA131" s="104"/>
      <c r="BB131" s="104"/>
      <c r="BC131" s="104"/>
      <c r="BD131" s="105"/>
      <c r="BE131" s="62">
        <f>AW131</f>
        <v>2.4038461538461542</v>
      </c>
      <c r="BF131" s="62"/>
      <c r="BG131" s="62"/>
      <c r="BH131" s="62"/>
      <c r="BI131" s="62"/>
      <c r="BJ131" s="62"/>
      <c r="BK131" s="62"/>
      <c r="BL131" s="62"/>
      <c r="BT131" s="52"/>
      <c r="BU131" s="52"/>
      <c r="BV131" s="52"/>
      <c r="BW131" s="52"/>
      <c r="BX131" s="52"/>
      <c r="BY131" s="52"/>
      <c r="BZ131" s="52"/>
    </row>
    <row r="132" spans="1:78" ht="48.75" hidden="1" customHeight="1" x14ac:dyDescent="0.2">
      <c r="A132" s="56"/>
      <c r="B132" s="56"/>
      <c r="C132" s="56"/>
      <c r="D132" s="56"/>
      <c r="E132" s="56"/>
      <c r="F132" s="56"/>
      <c r="G132" s="91" t="s">
        <v>112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3"/>
      <c r="Z132" s="57" t="s">
        <v>58</v>
      </c>
      <c r="AA132" s="57"/>
      <c r="AB132" s="57"/>
      <c r="AC132" s="57"/>
      <c r="AD132" s="57"/>
      <c r="AE132" s="57" t="s">
        <v>71</v>
      </c>
      <c r="AF132" s="87"/>
      <c r="AG132" s="87"/>
      <c r="AH132" s="87"/>
      <c r="AI132" s="87"/>
      <c r="AJ132" s="87"/>
      <c r="AK132" s="87"/>
      <c r="AL132" s="87"/>
      <c r="AM132" s="87"/>
      <c r="AN132" s="87"/>
      <c r="AO132" s="163"/>
      <c r="AP132" s="164"/>
      <c r="AQ132" s="164"/>
      <c r="AR132" s="164"/>
      <c r="AS132" s="164"/>
      <c r="AT132" s="164"/>
      <c r="AU132" s="164"/>
      <c r="AV132" s="165"/>
      <c r="AW132" s="103">
        <f>50000/2100000*100</f>
        <v>2.3809523809523809</v>
      </c>
      <c r="AX132" s="104"/>
      <c r="AY132" s="104"/>
      <c r="AZ132" s="104"/>
      <c r="BA132" s="104"/>
      <c r="BB132" s="104"/>
      <c r="BC132" s="104"/>
      <c r="BD132" s="105"/>
      <c r="BE132" s="62">
        <f>AW132</f>
        <v>2.3809523809523809</v>
      </c>
      <c r="BF132" s="62"/>
      <c r="BG132" s="62"/>
      <c r="BH132" s="62"/>
      <c r="BI132" s="62"/>
      <c r="BJ132" s="62"/>
      <c r="BK132" s="62"/>
      <c r="BL132" s="62"/>
      <c r="BT132" s="52"/>
      <c r="BU132" s="52"/>
      <c r="BV132" s="52"/>
      <c r="BW132" s="52"/>
      <c r="BX132" s="52"/>
      <c r="BY132" s="52"/>
      <c r="BZ132" s="52"/>
    </row>
    <row r="133" spans="1:78" ht="48.75" hidden="1" customHeight="1" x14ac:dyDescent="0.2">
      <c r="A133" s="56"/>
      <c r="B133" s="56"/>
      <c r="C133" s="56"/>
      <c r="D133" s="56"/>
      <c r="E133" s="56"/>
      <c r="F133" s="56"/>
      <c r="G133" s="91" t="s">
        <v>113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3"/>
      <c r="Z133" s="57" t="s">
        <v>58</v>
      </c>
      <c r="AA133" s="57"/>
      <c r="AB133" s="57"/>
      <c r="AC133" s="57"/>
      <c r="AD133" s="57"/>
      <c r="AE133" s="57" t="s">
        <v>71</v>
      </c>
      <c r="AF133" s="87"/>
      <c r="AG133" s="87"/>
      <c r="AH133" s="87"/>
      <c r="AI133" s="87"/>
      <c r="AJ133" s="87"/>
      <c r="AK133" s="87"/>
      <c r="AL133" s="87"/>
      <c r="AM133" s="87"/>
      <c r="AN133" s="87"/>
      <c r="AO133" s="163"/>
      <c r="AP133" s="164"/>
      <c r="AQ133" s="164"/>
      <c r="AR133" s="164"/>
      <c r="AS133" s="164"/>
      <c r="AT133" s="164"/>
      <c r="AU133" s="164"/>
      <c r="AV133" s="165"/>
      <c r="AW133" s="103">
        <f>50000/2630000*100</f>
        <v>1.9011406844106464</v>
      </c>
      <c r="AX133" s="104"/>
      <c r="AY133" s="104"/>
      <c r="AZ133" s="104"/>
      <c r="BA133" s="104"/>
      <c r="BB133" s="104"/>
      <c r="BC133" s="104"/>
      <c r="BD133" s="105"/>
      <c r="BE133" s="62">
        <f>AW133</f>
        <v>1.9011406844106464</v>
      </c>
      <c r="BF133" s="62"/>
      <c r="BG133" s="62"/>
      <c r="BH133" s="62"/>
      <c r="BI133" s="62"/>
      <c r="BJ133" s="62"/>
      <c r="BK133" s="62"/>
      <c r="BL133" s="62"/>
      <c r="BT133" s="52"/>
      <c r="BU133" s="52"/>
      <c r="BV133" s="52"/>
      <c r="BW133" s="52"/>
      <c r="BX133" s="52"/>
      <c r="BY133" s="52"/>
      <c r="BZ133" s="52"/>
    </row>
    <row r="134" spans="1:78" ht="33.75" customHeight="1" x14ac:dyDescent="0.2">
      <c r="A134" s="87">
        <v>0</v>
      </c>
      <c r="B134" s="87"/>
      <c r="C134" s="87"/>
      <c r="D134" s="87"/>
      <c r="E134" s="87"/>
      <c r="F134" s="87"/>
      <c r="G134" s="151" t="s">
        <v>70</v>
      </c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57" t="s">
        <v>58</v>
      </c>
      <c r="AA134" s="57"/>
      <c r="AB134" s="57"/>
      <c r="AC134" s="57"/>
      <c r="AD134" s="57"/>
      <c r="AE134" s="57" t="s">
        <v>71</v>
      </c>
      <c r="AF134" s="87"/>
      <c r="AG134" s="87"/>
      <c r="AH134" s="87"/>
      <c r="AI134" s="87"/>
      <c r="AJ134" s="87"/>
      <c r="AK134" s="87"/>
      <c r="AL134" s="87"/>
      <c r="AM134" s="87"/>
      <c r="AN134" s="87"/>
      <c r="AO134" s="62"/>
      <c r="AP134" s="62"/>
      <c r="AQ134" s="62"/>
      <c r="AR134" s="62"/>
      <c r="AS134" s="62"/>
      <c r="AT134" s="62"/>
      <c r="AU134" s="62"/>
      <c r="AV134" s="62"/>
      <c r="AW134" s="172">
        <f>AW125/151003162.73*100</f>
        <v>9.933566773578531E-2</v>
      </c>
      <c r="AX134" s="172"/>
      <c r="AY134" s="172"/>
      <c r="AZ134" s="172"/>
      <c r="BA134" s="172"/>
      <c r="BB134" s="172"/>
      <c r="BC134" s="172"/>
      <c r="BD134" s="172"/>
      <c r="BE134" s="62">
        <f>AO134+AW134</f>
        <v>9.933566773578531E-2</v>
      </c>
      <c r="BF134" s="62"/>
      <c r="BG134" s="62"/>
      <c r="BH134" s="62"/>
      <c r="BI134" s="62"/>
      <c r="BJ134" s="62"/>
      <c r="BK134" s="62"/>
      <c r="BL134" s="62"/>
      <c r="BT134" s="52"/>
      <c r="BU134" s="52"/>
      <c r="BV134" s="52"/>
      <c r="BW134" s="52"/>
      <c r="BX134" s="52"/>
      <c r="BY134" s="52"/>
      <c r="BZ134" s="52"/>
    </row>
    <row r="135" spans="1:78" ht="27.75" customHeight="1" x14ac:dyDescent="0.2">
      <c r="A135" s="32"/>
      <c r="B135" s="32"/>
      <c r="C135" s="32"/>
      <c r="D135" s="32"/>
      <c r="E135" s="32"/>
      <c r="F135" s="32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6"/>
      <c r="AP135" s="36"/>
      <c r="AQ135" s="36"/>
      <c r="AR135" s="36"/>
      <c r="AS135" s="36"/>
      <c r="AT135" s="36"/>
      <c r="AU135" s="36"/>
      <c r="AV135" s="36"/>
      <c r="AW135" s="51"/>
      <c r="AX135" s="51"/>
      <c r="AY135" s="51"/>
      <c r="AZ135" s="51"/>
      <c r="BA135" s="51"/>
      <c r="BB135" s="51"/>
      <c r="BC135" s="51"/>
      <c r="BD135" s="51"/>
      <c r="BE135" s="36"/>
      <c r="BF135" s="36"/>
      <c r="BG135" s="36"/>
      <c r="BH135" s="36"/>
      <c r="BI135" s="36"/>
      <c r="BJ135" s="36"/>
      <c r="BK135" s="36"/>
      <c r="BL135" s="36"/>
      <c r="BT135" s="52"/>
      <c r="BU135" s="52"/>
      <c r="BV135" s="52"/>
      <c r="BW135" s="52"/>
      <c r="BX135" s="52"/>
      <c r="BY135" s="52"/>
      <c r="BZ135" s="52"/>
    </row>
    <row r="136" spans="1:78" ht="43.5" customHeight="1" x14ac:dyDescent="0.25">
      <c r="A136" s="142" t="s">
        <v>124</v>
      </c>
      <c r="B136" s="142"/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6"/>
      <c r="AO136" s="147" t="s">
        <v>125</v>
      </c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37"/>
      <c r="BI136" s="37"/>
      <c r="BJ136" s="37"/>
      <c r="BK136" s="37"/>
      <c r="BL136" s="37"/>
    </row>
    <row r="137" spans="1:78" ht="15" customHeight="1" x14ac:dyDescent="0.2">
      <c r="W137" s="134" t="s">
        <v>5</v>
      </c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O137" s="134" t="s">
        <v>39</v>
      </c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</row>
    <row r="138" spans="1:78" ht="15.75" customHeight="1" x14ac:dyDescent="0.2">
      <c r="A138" s="141" t="s">
        <v>3</v>
      </c>
      <c r="B138" s="141"/>
      <c r="C138" s="141"/>
      <c r="D138" s="141"/>
      <c r="E138" s="141"/>
      <c r="F138" s="141"/>
    </row>
    <row r="139" spans="1:78" ht="19.5" customHeight="1" x14ac:dyDescent="0.2">
      <c r="A139" s="140" t="s">
        <v>60</v>
      </c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</row>
    <row r="140" spans="1:78" x14ac:dyDescent="0.2">
      <c r="A140" s="41" t="s">
        <v>35</v>
      </c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</row>
    <row r="141" spans="1:78" ht="6" customHeight="1" x14ac:dyDescent="0.2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</row>
    <row r="142" spans="1:78" ht="15.75" customHeight="1" x14ac:dyDescent="0.2">
      <c r="A142" s="144" t="s">
        <v>61</v>
      </c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3"/>
      <c r="AO142" s="115" t="s">
        <v>73</v>
      </c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</row>
    <row r="143" spans="1:78" ht="15" customHeight="1" x14ac:dyDescent="0.2">
      <c r="W143" s="139" t="s">
        <v>5</v>
      </c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40"/>
      <c r="AO143" s="139" t="s">
        <v>39</v>
      </c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</row>
    <row r="144" spans="1:78" ht="17.25" customHeight="1" x14ac:dyDescent="0.2">
      <c r="A144" s="143">
        <f>AO7</f>
        <v>44768</v>
      </c>
      <c r="B144" s="143"/>
      <c r="C144" s="143"/>
      <c r="D144" s="143"/>
      <c r="E144" s="143"/>
      <c r="F144" s="143"/>
      <c r="G144" s="143"/>
      <c r="H144" s="143"/>
    </row>
    <row r="145" spans="1:17" ht="14.25" customHeight="1" x14ac:dyDescent="0.2">
      <c r="A145" s="134" t="s">
        <v>33</v>
      </c>
      <c r="B145" s="134"/>
      <c r="C145" s="134"/>
      <c r="D145" s="134"/>
      <c r="E145" s="134"/>
      <c r="F145" s="134"/>
      <c r="G145" s="134"/>
      <c r="H145" s="134"/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ht="15" customHeight="1" x14ac:dyDescent="0.2">
      <c r="A146" s="1" t="s">
        <v>34</v>
      </c>
    </row>
  </sheetData>
  <mergeCells count="558">
    <mergeCell ref="AR73:AY73"/>
    <mergeCell ref="BE103:BL103"/>
    <mergeCell ref="G103:Y103"/>
    <mergeCell ref="BE97:BL97"/>
    <mergeCell ref="A100:F100"/>
    <mergeCell ref="G100:Y100"/>
    <mergeCell ref="Z100:AD100"/>
    <mergeCell ref="AE100:AN100"/>
    <mergeCell ref="AO100:AV100"/>
    <mergeCell ref="BE100:BL100"/>
    <mergeCell ref="AW103:BD103"/>
    <mergeCell ref="AS63:AZ63"/>
    <mergeCell ref="G97:Y97"/>
    <mergeCell ref="A97:F97"/>
    <mergeCell ref="Z97:AD97"/>
    <mergeCell ref="AE97:AN97"/>
    <mergeCell ref="AO97:AV97"/>
    <mergeCell ref="AW97:BD97"/>
    <mergeCell ref="AR72:AY72"/>
    <mergeCell ref="AW133:BD133"/>
    <mergeCell ref="BE133:BL133"/>
    <mergeCell ref="AO131:AV131"/>
    <mergeCell ref="AO132:AV132"/>
    <mergeCell ref="AE133:AN133"/>
    <mergeCell ref="AO133:AV133"/>
    <mergeCell ref="BE131:BL131"/>
    <mergeCell ref="BE132:BL132"/>
    <mergeCell ref="G128:Y128"/>
    <mergeCell ref="AO128:AV128"/>
    <mergeCell ref="Z128:AD128"/>
    <mergeCell ref="Z93:AD93"/>
    <mergeCell ref="AE93:AN93"/>
    <mergeCell ref="Z124:AD124"/>
    <mergeCell ref="AW126:BD126"/>
    <mergeCell ref="AW100:BD100"/>
    <mergeCell ref="A131:F131"/>
    <mergeCell ref="A132:F132"/>
    <mergeCell ref="G131:Y131"/>
    <mergeCell ref="G132:Y132"/>
    <mergeCell ref="AE128:AN128"/>
    <mergeCell ref="AW131:BD131"/>
    <mergeCell ref="AE132:AN132"/>
    <mergeCell ref="G129:Y129"/>
    <mergeCell ref="Z129:AD129"/>
    <mergeCell ref="AW132:BD132"/>
    <mergeCell ref="Z131:AD131"/>
    <mergeCell ref="Z132:AD132"/>
    <mergeCell ref="AE129:AN129"/>
    <mergeCell ref="A127:F127"/>
    <mergeCell ref="G127:Y127"/>
    <mergeCell ref="A126:F126"/>
    <mergeCell ref="G126:Y126"/>
    <mergeCell ref="BE130:BL130"/>
    <mergeCell ref="BE128:BL128"/>
    <mergeCell ref="AO129:AV129"/>
    <mergeCell ref="AW129:BD129"/>
    <mergeCell ref="BE129:BL129"/>
    <mergeCell ref="BE126:BL126"/>
    <mergeCell ref="A128:F128"/>
    <mergeCell ref="AE134:AN134"/>
    <mergeCell ref="AO134:AV134"/>
    <mergeCell ref="AW134:BD134"/>
    <mergeCell ref="Z133:AD133"/>
    <mergeCell ref="G133:Y133"/>
    <mergeCell ref="A133:F133"/>
    <mergeCell ref="AW128:BD128"/>
    <mergeCell ref="AE131:AN131"/>
    <mergeCell ref="A129:F129"/>
    <mergeCell ref="BE134:BL134"/>
    <mergeCell ref="A130:F130"/>
    <mergeCell ref="G130:Y130"/>
    <mergeCell ref="Z130:AD130"/>
    <mergeCell ref="AE130:AN130"/>
    <mergeCell ref="AO130:AV130"/>
    <mergeCell ref="AW130:BD130"/>
    <mergeCell ref="A134:F134"/>
    <mergeCell ref="G134:Y134"/>
    <mergeCell ref="Z134:AD134"/>
    <mergeCell ref="AO126:AV126"/>
    <mergeCell ref="BE125:BL125"/>
    <mergeCell ref="BE127:BL127"/>
    <mergeCell ref="Z127:AD127"/>
    <mergeCell ref="AE127:AN127"/>
    <mergeCell ref="AO127:AV127"/>
    <mergeCell ref="AW127:BD127"/>
    <mergeCell ref="Z126:AD126"/>
    <mergeCell ref="AE126:AN126"/>
    <mergeCell ref="Z125:AD125"/>
    <mergeCell ref="AO117:AV117"/>
    <mergeCell ref="AE116:AN116"/>
    <mergeCell ref="AO116:AV116"/>
    <mergeCell ref="A123:F123"/>
    <mergeCell ref="G123:BD123"/>
    <mergeCell ref="A124:F124"/>
    <mergeCell ref="G124:Y124"/>
    <mergeCell ref="A122:F122"/>
    <mergeCell ref="AO121:AV121"/>
    <mergeCell ref="Z114:AD114"/>
    <mergeCell ref="AW122:BD122"/>
    <mergeCell ref="A121:F121"/>
    <mergeCell ref="A125:F125"/>
    <mergeCell ref="G125:Y125"/>
    <mergeCell ref="AW121:BD121"/>
    <mergeCell ref="AW125:BD125"/>
    <mergeCell ref="G115:Y115"/>
    <mergeCell ref="G121:Y121"/>
    <mergeCell ref="AE121:AN121"/>
    <mergeCell ref="BE122:BL122"/>
    <mergeCell ref="G122:Y122"/>
    <mergeCell ref="Z122:AD122"/>
    <mergeCell ref="AE122:AN122"/>
    <mergeCell ref="A118:F118"/>
    <mergeCell ref="G118:Y118"/>
    <mergeCell ref="Z118:AD118"/>
    <mergeCell ref="AO122:AV122"/>
    <mergeCell ref="Z121:AD121"/>
    <mergeCell ref="BE121:BL121"/>
    <mergeCell ref="AE125:AN125"/>
    <mergeCell ref="AO125:AV125"/>
    <mergeCell ref="BE123:BL123"/>
    <mergeCell ref="BE124:BL124"/>
    <mergeCell ref="AE124:AN124"/>
    <mergeCell ref="AO124:AV124"/>
    <mergeCell ref="AW124:BD124"/>
    <mergeCell ref="BE118:BL118"/>
    <mergeCell ref="AE118:AN118"/>
    <mergeCell ref="AO114:AV114"/>
    <mergeCell ref="BE117:BL117"/>
    <mergeCell ref="AO115:AV115"/>
    <mergeCell ref="BE114:BL114"/>
    <mergeCell ref="AW117:BD117"/>
    <mergeCell ref="AW114:BD114"/>
    <mergeCell ref="AW116:BD116"/>
    <mergeCell ref="AE115:AN115"/>
    <mergeCell ref="A115:F115"/>
    <mergeCell ref="A116:F116"/>
    <mergeCell ref="A114:F114"/>
    <mergeCell ref="AO118:AV118"/>
    <mergeCell ref="AW118:BD118"/>
    <mergeCell ref="A117:F117"/>
    <mergeCell ref="G117:Y117"/>
    <mergeCell ref="Z117:AD117"/>
    <mergeCell ref="AE117:AN117"/>
    <mergeCell ref="G114:Y114"/>
    <mergeCell ref="G109:Y109"/>
    <mergeCell ref="Z109:AD109"/>
    <mergeCell ref="AE109:AN109"/>
    <mergeCell ref="G108:Y108"/>
    <mergeCell ref="Z108:AD108"/>
    <mergeCell ref="AE108:AN108"/>
    <mergeCell ref="BE110:BL110"/>
    <mergeCell ref="A111:F111"/>
    <mergeCell ref="G111:Y111"/>
    <mergeCell ref="Z111:AD111"/>
    <mergeCell ref="AE111:AN111"/>
    <mergeCell ref="AO111:AV111"/>
    <mergeCell ref="BE111:BL111"/>
    <mergeCell ref="AW111:BD111"/>
    <mergeCell ref="A110:F110"/>
    <mergeCell ref="G110:BD110"/>
    <mergeCell ref="AC61:AJ61"/>
    <mergeCell ref="D59:AB59"/>
    <mergeCell ref="AO108:AV108"/>
    <mergeCell ref="BE108:BL108"/>
    <mergeCell ref="BE109:BL109"/>
    <mergeCell ref="AW108:BD108"/>
    <mergeCell ref="AO109:AV109"/>
    <mergeCell ref="AW109:BD109"/>
    <mergeCell ref="A108:F108"/>
    <mergeCell ref="A109:F109"/>
    <mergeCell ref="AJ72:AQ72"/>
    <mergeCell ref="AJ73:AQ73"/>
    <mergeCell ref="AC58:AJ58"/>
    <mergeCell ref="AK58:AR58"/>
    <mergeCell ref="AS58:AZ58"/>
    <mergeCell ref="A42:F42"/>
    <mergeCell ref="AS61:AZ61"/>
    <mergeCell ref="AK61:AR61"/>
    <mergeCell ref="A52:C52"/>
    <mergeCell ref="D58:AB58"/>
    <mergeCell ref="A59:C59"/>
    <mergeCell ref="A60:C60"/>
    <mergeCell ref="A64:C64"/>
    <mergeCell ref="AE88:AN88"/>
    <mergeCell ref="AS62:AZ62"/>
    <mergeCell ref="AK62:AR62"/>
    <mergeCell ref="AS64:AZ64"/>
    <mergeCell ref="AK64:AR64"/>
    <mergeCell ref="AK63:AR63"/>
    <mergeCell ref="AB72:AI72"/>
    <mergeCell ref="D62:AB62"/>
    <mergeCell ref="D63:AB63"/>
    <mergeCell ref="D64:AB64"/>
    <mergeCell ref="D61:AB61"/>
    <mergeCell ref="D60:AB60"/>
    <mergeCell ref="A61:C61"/>
    <mergeCell ref="A62:C62"/>
    <mergeCell ref="D56:AB56"/>
    <mergeCell ref="AC56:AJ56"/>
    <mergeCell ref="D57:AB57"/>
    <mergeCell ref="AS57:AZ57"/>
    <mergeCell ref="AK57:AR57"/>
    <mergeCell ref="AK56:AR56"/>
    <mergeCell ref="AS56:AZ56"/>
    <mergeCell ref="AE90:AN90"/>
    <mergeCell ref="Z91:AD91"/>
    <mergeCell ref="AE91:AN91"/>
    <mergeCell ref="BE88:BL88"/>
    <mergeCell ref="A57:C57"/>
    <mergeCell ref="AS59:AZ59"/>
    <mergeCell ref="AS60:AZ60"/>
    <mergeCell ref="AC64:AJ64"/>
    <mergeCell ref="AC62:AJ62"/>
    <mergeCell ref="AC63:AJ63"/>
    <mergeCell ref="BE92:BL92"/>
    <mergeCell ref="Z85:AD85"/>
    <mergeCell ref="AW86:BD86"/>
    <mergeCell ref="AE85:AN85"/>
    <mergeCell ref="AO85:AV85"/>
    <mergeCell ref="AW87:BD87"/>
    <mergeCell ref="G92:BD92"/>
    <mergeCell ref="G90:Y90"/>
    <mergeCell ref="BE86:BL86"/>
    <mergeCell ref="AO90:AV90"/>
    <mergeCell ref="A101:F101"/>
    <mergeCell ref="AE94:AN94"/>
    <mergeCell ref="AE98:AN98"/>
    <mergeCell ref="BE94:BL94"/>
    <mergeCell ref="AW94:BD94"/>
    <mergeCell ref="A95:F95"/>
    <mergeCell ref="Z98:AD98"/>
    <mergeCell ref="G101:Y101"/>
    <mergeCell ref="AW101:BD101"/>
    <mergeCell ref="AE95:AN95"/>
    <mergeCell ref="AO101:AV101"/>
    <mergeCell ref="AW96:BD96"/>
    <mergeCell ref="AW95:BD95"/>
    <mergeCell ref="AO87:AV87"/>
    <mergeCell ref="Z87:AD87"/>
    <mergeCell ref="AE87:AN87"/>
    <mergeCell ref="AO94:AV94"/>
    <mergeCell ref="AW88:BD88"/>
    <mergeCell ref="Z88:AD88"/>
    <mergeCell ref="AO88:AV88"/>
    <mergeCell ref="G91:Y91"/>
    <mergeCell ref="AO86:AV86"/>
    <mergeCell ref="BE87:BL87"/>
    <mergeCell ref="AO82:AV82"/>
    <mergeCell ref="AW83:BD83"/>
    <mergeCell ref="G88:Y88"/>
    <mergeCell ref="AW85:BD85"/>
    <mergeCell ref="AO91:AV91"/>
    <mergeCell ref="BE91:BL91"/>
    <mergeCell ref="AW91:BD91"/>
    <mergeCell ref="BE84:BL84"/>
    <mergeCell ref="BE85:BL85"/>
    <mergeCell ref="AO84:AV84"/>
    <mergeCell ref="BE83:BL83"/>
    <mergeCell ref="BE82:BL82"/>
    <mergeCell ref="AW84:BD84"/>
    <mergeCell ref="AR68:AY68"/>
    <mergeCell ref="D73:AA73"/>
    <mergeCell ref="AC57:AJ57"/>
    <mergeCell ref="AC65:AJ65"/>
    <mergeCell ref="BE80:BL80"/>
    <mergeCell ref="AO81:AV81"/>
    <mergeCell ref="AK59:AR59"/>
    <mergeCell ref="AK60:AR60"/>
    <mergeCell ref="AC59:AJ59"/>
    <mergeCell ref="AC60:AJ60"/>
    <mergeCell ref="A85:F85"/>
    <mergeCell ref="G85:Y85"/>
    <mergeCell ref="AB71:AI71"/>
    <mergeCell ref="Z81:AD81"/>
    <mergeCell ref="G78:Y78"/>
    <mergeCell ref="G82:Y82"/>
    <mergeCell ref="AE84:AN84"/>
    <mergeCell ref="A84:F84"/>
    <mergeCell ref="A82:F82"/>
    <mergeCell ref="Z84:AD84"/>
    <mergeCell ref="A88:F88"/>
    <mergeCell ref="G95:Y95"/>
    <mergeCell ref="A58:C58"/>
    <mergeCell ref="A63:C63"/>
    <mergeCell ref="AJ74:AQ74"/>
    <mergeCell ref="A87:F87"/>
    <mergeCell ref="G87:Y87"/>
    <mergeCell ref="A71:C71"/>
    <mergeCell ref="AO83:AV83"/>
    <mergeCell ref="AR74:AY74"/>
    <mergeCell ref="G84:Y84"/>
    <mergeCell ref="AB74:AI74"/>
    <mergeCell ref="G83:Y83"/>
    <mergeCell ref="G80:BD80"/>
    <mergeCell ref="AO78:AV78"/>
    <mergeCell ref="AW78:BD78"/>
    <mergeCell ref="AE82:AN82"/>
    <mergeCell ref="AW81:BD81"/>
    <mergeCell ref="AW82:BD82"/>
    <mergeCell ref="AW93:BD93"/>
    <mergeCell ref="AE83:AN83"/>
    <mergeCell ref="A106:F106"/>
    <mergeCell ref="G106:Y106"/>
    <mergeCell ref="Z106:AD106"/>
    <mergeCell ref="AE106:AN106"/>
    <mergeCell ref="AO106:AV106"/>
    <mergeCell ref="A94:F94"/>
    <mergeCell ref="AE104:AN104"/>
    <mergeCell ref="AW106:BD106"/>
    <mergeCell ref="D71:AA71"/>
    <mergeCell ref="A73:C73"/>
    <mergeCell ref="D69:AA70"/>
    <mergeCell ref="A83:F83"/>
    <mergeCell ref="Z82:AD82"/>
    <mergeCell ref="D74:AA74"/>
    <mergeCell ref="D72:AA72"/>
    <mergeCell ref="A74:C74"/>
    <mergeCell ref="AB73:AI73"/>
    <mergeCell ref="A90:F90"/>
    <mergeCell ref="Z90:AD90"/>
    <mergeCell ref="A53:C53"/>
    <mergeCell ref="AC53:AJ53"/>
    <mergeCell ref="A56:C56"/>
    <mergeCell ref="A81:F81"/>
    <mergeCell ref="A65:C65"/>
    <mergeCell ref="Z83:AD83"/>
    <mergeCell ref="D65:AB65"/>
    <mergeCell ref="A69:C70"/>
    <mergeCell ref="D54:AB54"/>
    <mergeCell ref="D52:AB52"/>
    <mergeCell ref="AC52:AJ52"/>
    <mergeCell ref="AK52:AR52"/>
    <mergeCell ref="AS52:AZ52"/>
    <mergeCell ref="A50:C50"/>
    <mergeCell ref="D50:AB50"/>
    <mergeCell ref="AK50:AR50"/>
    <mergeCell ref="AC50:AJ50"/>
    <mergeCell ref="AS50:AZ50"/>
    <mergeCell ref="AO142:BG142"/>
    <mergeCell ref="AS55:AZ55"/>
    <mergeCell ref="AS53:AZ53"/>
    <mergeCell ref="A54:C54"/>
    <mergeCell ref="AK53:AR53"/>
    <mergeCell ref="G40:BL40"/>
    <mergeCell ref="A72:C72"/>
    <mergeCell ref="A78:F78"/>
    <mergeCell ref="AE78:AN78"/>
    <mergeCell ref="AO136:BG136"/>
    <mergeCell ref="A145:H145"/>
    <mergeCell ref="A144:H144"/>
    <mergeCell ref="A142:V142"/>
    <mergeCell ref="W142:AM142"/>
    <mergeCell ref="AR69:AY70"/>
    <mergeCell ref="AE81:AN81"/>
    <mergeCell ref="A79:F79"/>
    <mergeCell ref="A80:F80"/>
    <mergeCell ref="W136:AM136"/>
    <mergeCell ref="W143:AM143"/>
    <mergeCell ref="A25:BL25"/>
    <mergeCell ref="A10:BL10"/>
    <mergeCell ref="AA19:AI19"/>
    <mergeCell ref="B20:L20"/>
    <mergeCell ref="N20:Y20"/>
    <mergeCell ref="BE20:BL20"/>
    <mergeCell ref="BD22:BL22"/>
    <mergeCell ref="T23:W23"/>
    <mergeCell ref="N19:Y19"/>
    <mergeCell ref="AU13:BB13"/>
    <mergeCell ref="AO143:BG143"/>
    <mergeCell ref="AO137:BG137"/>
    <mergeCell ref="G79:Y79"/>
    <mergeCell ref="G81:Y81"/>
    <mergeCell ref="AO79:AV79"/>
    <mergeCell ref="Z79:AD79"/>
    <mergeCell ref="A139:V139"/>
    <mergeCell ref="A138:F138"/>
    <mergeCell ref="BE81:BL81"/>
    <mergeCell ref="A136:V136"/>
    <mergeCell ref="A30:F30"/>
    <mergeCell ref="BE78:BL78"/>
    <mergeCell ref="AR71:AY71"/>
    <mergeCell ref="A55:C55"/>
    <mergeCell ref="D55:AB55"/>
    <mergeCell ref="AC55:AJ55"/>
    <mergeCell ref="AK55:AR55"/>
    <mergeCell ref="Z78:AD78"/>
    <mergeCell ref="A76:BL76"/>
    <mergeCell ref="A34:BL34"/>
    <mergeCell ref="W137:AM137"/>
    <mergeCell ref="AE79:AN79"/>
    <mergeCell ref="AJ71:AQ71"/>
    <mergeCell ref="G31:BL31"/>
    <mergeCell ref="A51:C51"/>
    <mergeCell ref="D51:AB51"/>
    <mergeCell ref="AC51:AJ51"/>
    <mergeCell ref="D53:AB53"/>
    <mergeCell ref="AS45:AZ45"/>
    <mergeCell ref="A49:C49"/>
    <mergeCell ref="U22:AD22"/>
    <mergeCell ref="AE22:AR22"/>
    <mergeCell ref="AK49:AR49"/>
    <mergeCell ref="AS49:AZ49"/>
    <mergeCell ref="I23:S23"/>
    <mergeCell ref="A29:F29"/>
    <mergeCell ref="A22:T22"/>
    <mergeCell ref="AS22:BC22"/>
    <mergeCell ref="AC48:AJ48"/>
    <mergeCell ref="A48:C48"/>
    <mergeCell ref="AO1:BL1"/>
    <mergeCell ref="BE19:BL19"/>
    <mergeCell ref="AO2:BL2"/>
    <mergeCell ref="AO6:BF6"/>
    <mergeCell ref="AO4:BL4"/>
    <mergeCell ref="AO7:AU7"/>
    <mergeCell ref="A11:BL11"/>
    <mergeCell ref="B13:L13"/>
    <mergeCell ref="B17:L17"/>
    <mergeCell ref="N16:AS16"/>
    <mergeCell ref="A46:C47"/>
    <mergeCell ref="AO5:BL5"/>
    <mergeCell ref="AO3:BL3"/>
    <mergeCell ref="A44:AZ44"/>
    <mergeCell ref="AC46:AJ47"/>
    <mergeCell ref="G42:BL42"/>
    <mergeCell ref="A39:F39"/>
    <mergeCell ref="AK19:BC19"/>
    <mergeCell ref="AK20:BC20"/>
    <mergeCell ref="A38:F38"/>
    <mergeCell ref="D46:AB47"/>
    <mergeCell ref="A23:H23"/>
    <mergeCell ref="G41:BL41"/>
    <mergeCell ref="A31:F31"/>
    <mergeCell ref="A26:BL26"/>
    <mergeCell ref="A28:BL28"/>
    <mergeCell ref="G30:BL30"/>
    <mergeCell ref="A33:BL33"/>
    <mergeCell ref="A36:BL36"/>
    <mergeCell ref="G39:BL39"/>
    <mergeCell ref="A41:F41"/>
    <mergeCell ref="G29:BL29"/>
    <mergeCell ref="BE79:BL79"/>
    <mergeCell ref="AS46:AZ47"/>
    <mergeCell ref="G38:BL38"/>
    <mergeCell ref="G37:BL37"/>
    <mergeCell ref="AJ69:AQ70"/>
    <mergeCell ref="AK48:AR48"/>
    <mergeCell ref="D49:AB49"/>
    <mergeCell ref="A40:F40"/>
    <mergeCell ref="B14:L14"/>
    <mergeCell ref="A92:F92"/>
    <mergeCell ref="G93:Y93"/>
    <mergeCell ref="Z86:AD86"/>
    <mergeCell ref="AE86:AN86"/>
    <mergeCell ref="A37:F37"/>
    <mergeCell ref="AB69:AI70"/>
    <mergeCell ref="B19:L19"/>
    <mergeCell ref="AK46:AR47"/>
    <mergeCell ref="D48:AB48"/>
    <mergeCell ref="AS48:AZ48"/>
    <mergeCell ref="AC54:AJ54"/>
    <mergeCell ref="AS51:AZ51"/>
    <mergeCell ref="AK51:AR51"/>
    <mergeCell ref="G102:Y102"/>
    <mergeCell ref="Z102:AD102"/>
    <mergeCell ref="G94:Y94"/>
    <mergeCell ref="AW90:BD90"/>
    <mergeCell ref="AK54:AR54"/>
    <mergeCell ref="AS54:AZ54"/>
    <mergeCell ref="AU14:BB14"/>
    <mergeCell ref="AU17:BB17"/>
    <mergeCell ref="AU16:BB16"/>
    <mergeCell ref="B16:L16"/>
    <mergeCell ref="AW79:BD79"/>
    <mergeCell ref="AA20:AI20"/>
    <mergeCell ref="AC49:AJ49"/>
    <mergeCell ref="N17:AS17"/>
    <mergeCell ref="AS65:AZ65"/>
    <mergeCell ref="AK65:AR65"/>
    <mergeCell ref="AW7:BF7"/>
    <mergeCell ref="N13:AS13"/>
    <mergeCell ref="N14:AS14"/>
    <mergeCell ref="A104:F104"/>
    <mergeCell ref="AW104:BD104"/>
    <mergeCell ref="G104:Y104"/>
    <mergeCell ref="A103:F103"/>
    <mergeCell ref="Z103:AD103"/>
    <mergeCell ref="AO104:AV104"/>
    <mergeCell ref="AO103:AV103"/>
    <mergeCell ref="A93:F93"/>
    <mergeCell ref="A96:F96"/>
    <mergeCell ref="AE96:AN96"/>
    <mergeCell ref="Z99:AD99"/>
    <mergeCell ref="A98:F98"/>
    <mergeCell ref="G98:Y98"/>
    <mergeCell ref="AE99:AN99"/>
    <mergeCell ref="G99:Y99"/>
    <mergeCell ref="Z94:AD94"/>
    <mergeCell ref="Z95:AD95"/>
    <mergeCell ref="A102:F102"/>
    <mergeCell ref="AO102:AV102"/>
    <mergeCell ref="AW102:BD102"/>
    <mergeCell ref="AE102:AN102"/>
    <mergeCell ref="AO99:AV99"/>
    <mergeCell ref="A91:F91"/>
    <mergeCell ref="G96:Y96"/>
    <mergeCell ref="A99:F99"/>
    <mergeCell ref="AO93:AV93"/>
    <mergeCell ref="Z101:AD101"/>
    <mergeCell ref="AE105:AN105"/>
    <mergeCell ref="BE98:BL98"/>
    <mergeCell ref="BE93:BL93"/>
    <mergeCell ref="BE90:BL90"/>
    <mergeCell ref="AO95:AV95"/>
    <mergeCell ref="BE95:BL95"/>
    <mergeCell ref="AW99:BD99"/>
    <mergeCell ref="BE99:BL99"/>
    <mergeCell ref="BE96:BL96"/>
    <mergeCell ref="BE105:BL105"/>
    <mergeCell ref="BE104:BL104"/>
    <mergeCell ref="AE101:AN101"/>
    <mergeCell ref="BE101:BL101"/>
    <mergeCell ref="BE102:BL102"/>
    <mergeCell ref="Z96:AD96"/>
    <mergeCell ref="Z104:AD104"/>
    <mergeCell ref="AW98:BD98"/>
    <mergeCell ref="AO98:AV98"/>
    <mergeCell ref="AO96:AV96"/>
    <mergeCell ref="AE103:AN103"/>
    <mergeCell ref="A105:F105"/>
    <mergeCell ref="G105:Y105"/>
    <mergeCell ref="AW113:BD113"/>
    <mergeCell ref="BE113:BL113"/>
    <mergeCell ref="Z115:AD115"/>
    <mergeCell ref="AW115:BD115"/>
    <mergeCell ref="AE114:AN114"/>
    <mergeCell ref="AW105:BD105"/>
    <mergeCell ref="Z105:AD105"/>
    <mergeCell ref="A113:F113"/>
    <mergeCell ref="BE112:BL112"/>
    <mergeCell ref="G112:Y112"/>
    <mergeCell ref="BE116:BL116"/>
    <mergeCell ref="G113:Y113"/>
    <mergeCell ref="BE115:BL115"/>
    <mergeCell ref="G116:Y116"/>
    <mergeCell ref="Z116:AD116"/>
    <mergeCell ref="AE113:AN113"/>
    <mergeCell ref="AO113:AV113"/>
    <mergeCell ref="Z113:AD113"/>
    <mergeCell ref="A112:F112"/>
    <mergeCell ref="Z112:AD112"/>
    <mergeCell ref="AE112:AN112"/>
    <mergeCell ref="AO112:AV112"/>
    <mergeCell ref="AW112:BD112"/>
    <mergeCell ref="A67:BL67"/>
    <mergeCell ref="BE106:BL106"/>
    <mergeCell ref="AO105:AV105"/>
    <mergeCell ref="A86:F86"/>
    <mergeCell ref="G86:Y86"/>
  </mergeCells>
  <phoneticPr fontId="0" type="noConversion"/>
  <conditionalFormatting sqref="G81:L81 H93:L94 G89:G94 G109:G110 H124:L125 G111:L112 G122:G125">
    <cfRule type="cellIs" dxfId="42" priority="77" stopIfTrue="1" operator="equal">
      <formula>$G80</formula>
    </cfRule>
  </conditionalFormatting>
  <conditionalFormatting sqref="G104:L104 G97:G135 G88 D65:I65 G82:G86 D49 D51">
    <cfRule type="cellIs" dxfId="41" priority="78" stopIfTrue="1" operator="equal">
      <formula>#REF!</formula>
    </cfRule>
  </conditionalFormatting>
  <conditionalFormatting sqref="A81:F135">
    <cfRule type="cellIs" dxfId="40" priority="79" stopIfTrue="1" operator="equal">
      <formula>0</formula>
    </cfRule>
  </conditionalFormatting>
  <conditionalFormatting sqref="D50 D52 D54">
    <cfRule type="cellIs" dxfId="39" priority="80" stopIfTrue="1" operator="equal">
      <formula>$D49</formula>
    </cfRule>
  </conditionalFormatting>
  <conditionalFormatting sqref="G131:G132 G83:L87">
    <cfRule type="cellIs" dxfId="38" priority="85" stopIfTrue="1" operator="equal">
      <formula>$G78</formula>
    </cfRule>
  </conditionalFormatting>
  <conditionalFormatting sqref="G94:G95 G125 G132:G133">
    <cfRule type="cellIs" dxfId="37" priority="87" stopIfTrue="1" operator="equal">
      <formula>$G92</formula>
    </cfRule>
  </conditionalFormatting>
  <conditionalFormatting sqref="G116">
    <cfRule type="cellIs" dxfId="36" priority="92" stopIfTrue="1" operator="equal">
      <formula>$G107</formula>
    </cfRule>
  </conditionalFormatting>
  <conditionalFormatting sqref="G113:G114 D59">
    <cfRule type="cellIs" dxfId="35" priority="96" stopIfTrue="1" operator="equal">
      <formula>#REF!</formula>
    </cfRule>
  </conditionalFormatting>
  <conditionalFormatting sqref="H98:L98 G98:G99 G102:G103">
    <cfRule type="cellIs" dxfId="34" priority="129" stopIfTrue="1" operator="equal">
      <formula>$G90</formula>
    </cfRule>
  </conditionalFormatting>
  <conditionalFormatting sqref="G116 G98:G99">
    <cfRule type="cellIs" dxfId="33" priority="130" stopIfTrue="1" operator="equal">
      <formula>$G95</formula>
    </cfRule>
  </conditionalFormatting>
  <conditionalFormatting sqref="G101:G102">
    <cfRule type="cellIs" dxfId="32" priority="140" stopIfTrue="1" operator="equal">
      <formula>$G92</formula>
    </cfRule>
  </conditionalFormatting>
  <conditionalFormatting sqref="G117 G130:G132 G101:G102 G104">
    <cfRule type="cellIs" dxfId="31" priority="200" stopIfTrue="1" operator="equal">
      <formula>$G95</formula>
    </cfRule>
  </conditionalFormatting>
  <conditionalFormatting sqref="D55">
    <cfRule type="cellIs" dxfId="30" priority="211" stopIfTrue="1" operator="equal">
      <formula>$D49</formula>
    </cfRule>
  </conditionalFormatting>
  <conditionalFormatting sqref="G131:G133">
    <cfRule type="cellIs" dxfId="29" priority="236" stopIfTrue="1" operator="equal">
      <formula>$G120</formula>
    </cfRule>
  </conditionalFormatting>
  <conditionalFormatting sqref="G128:G129 D63:D64">
    <cfRule type="cellIs" dxfId="28" priority="251" stopIfTrue="1" operator="equal">
      <formula>#REF!</formula>
    </cfRule>
  </conditionalFormatting>
  <conditionalFormatting sqref="G112">
    <cfRule type="cellIs" dxfId="27" priority="21" stopIfTrue="1" operator="equal">
      <formula>$G110</formula>
    </cfRule>
  </conditionalFormatting>
  <conditionalFormatting sqref="D61:D62">
    <cfRule type="cellIs" dxfId="26" priority="299" stopIfTrue="1" operator="equal">
      <formula>#REF!</formula>
    </cfRule>
  </conditionalFormatting>
  <conditionalFormatting sqref="G128">
    <cfRule type="cellIs" dxfId="25" priority="311" stopIfTrue="1" operator="equal">
      <formula>$G120</formula>
    </cfRule>
  </conditionalFormatting>
  <conditionalFormatting sqref="D53">
    <cfRule type="cellIs" dxfId="24" priority="323" stopIfTrue="1" operator="equal">
      <formula>$D51</formula>
    </cfRule>
  </conditionalFormatting>
  <conditionalFormatting sqref="D56">
    <cfRule type="cellIs" dxfId="23" priority="17" stopIfTrue="1" operator="equal">
      <formula>$D55</formula>
    </cfRule>
  </conditionalFormatting>
  <conditionalFormatting sqref="D60">
    <cfRule type="cellIs" dxfId="22" priority="336" stopIfTrue="1" operator="equal">
      <formula>$D56</formula>
    </cfRule>
  </conditionalFormatting>
  <conditionalFormatting sqref="D56">
    <cfRule type="cellIs" dxfId="21" priority="340" stopIfTrue="1" operator="equal">
      <formula>#REF!</formula>
    </cfRule>
  </conditionalFormatting>
  <conditionalFormatting sqref="G101">
    <cfRule type="cellIs" dxfId="20" priority="384" stopIfTrue="1" operator="equal">
      <formula>#REF!</formula>
    </cfRule>
  </conditionalFormatting>
  <conditionalFormatting sqref="G131 G121">
    <cfRule type="cellIs" dxfId="19" priority="413" stopIfTrue="1" operator="equal">
      <formula>#REF!</formula>
    </cfRule>
  </conditionalFormatting>
  <conditionalFormatting sqref="G130 G126:G127">
    <cfRule type="cellIs" dxfId="18" priority="430" stopIfTrue="1" operator="equal">
      <formula>#REF!</formula>
    </cfRule>
  </conditionalFormatting>
  <conditionalFormatting sqref="G114">
    <cfRule type="cellIs" dxfId="17" priority="13" stopIfTrue="1" operator="equal">
      <formula>$G109</formula>
    </cfRule>
  </conditionalFormatting>
  <conditionalFormatting sqref="G114">
    <cfRule type="cellIs" dxfId="16" priority="14" stopIfTrue="1" operator="equal">
      <formula>#REF!</formula>
    </cfRule>
  </conditionalFormatting>
  <conditionalFormatting sqref="G112:L112">
    <cfRule type="cellIs" dxfId="15" priority="11" stopIfTrue="1" operator="equal">
      <formula>$G110</formula>
    </cfRule>
  </conditionalFormatting>
  <conditionalFormatting sqref="G112">
    <cfRule type="cellIs" dxfId="14" priority="10" stopIfTrue="1" operator="equal">
      <formula>$G109</formula>
    </cfRule>
  </conditionalFormatting>
  <conditionalFormatting sqref="G113:G114 G126:G129">
    <cfRule type="cellIs" dxfId="13" priority="440" stopIfTrue="1" operator="equal">
      <formula>$G109</formula>
    </cfRule>
  </conditionalFormatting>
  <conditionalFormatting sqref="G128 G115">
    <cfRule type="cellIs" dxfId="12" priority="446" stopIfTrue="1" operator="equal">
      <formula>#REF!</formula>
    </cfRule>
  </conditionalFormatting>
  <conditionalFormatting sqref="G133">
    <cfRule type="cellIs" dxfId="11" priority="465" stopIfTrue="1" operator="equal">
      <formula>#REF!</formula>
    </cfRule>
  </conditionalFormatting>
  <conditionalFormatting sqref="G133">
    <cfRule type="cellIs" dxfId="10" priority="485" stopIfTrue="1" operator="equal">
      <formula>#REF!</formula>
    </cfRule>
  </conditionalFormatting>
  <conditionalFormatting sqref="G105">
    <cfRule type="cellIs" dxfId="9" priority="495" stopIfTrue="1" operator="equal">
      <formula>#REF!</formula>
    </cfRule>
  </conditionalFormatting>
  <conditionalFormatting sqref="H101:L101">
    <cfRule type="cellIs" dxfId="8" priority="514" stopIfTrue="1" operator="equal">
      <formula>$G92</formula>
    </cfRule>
  </conditionalFormatting>
  <conditionalFormatting sqref="G108">
    <cfRule type="cellIs" dxfId="7" priority="528" stopIfTrue="1" operator="equal">
      <formula>#REF!</formula>
    </cfRule>
  </conditionalFormatting>
  <conditionalFormatting sqref="G115">
    <cfRule type="cellIs" dxfId="6" priority="529" stopIfTrue="1" operator="equal">
      <formula>#REF!</formula>
    </cfRule>
  </conditionalFormatting>
  <conditionalFormatting sqref="G117">
    <cfRule type="cellIs" dxfId="5" priority="531" stopIfTrue="1" operator="equal">
      <formula>#REF!</formula>
    </cfRule>
  </conditionalFormatting>
  <conditionalFormatting sqref="G103 G100 G96">
    <cfRule type="cellIs" dxfId="4" priority="532" stopIfTrue="1" operator="equal">
      <formula>#REF!</formula>
    </cfRule>
  </conditionalFormatting>
  <conditionalFormatting sqref="G102">
    <cfRule type="cellIs" dxfId="3" priority="543" stopIfTrue="1" operator="equal">
      <formula>#REF!</formula>
    </cfRule>
  </conditionalFormatting>
  <conditionalFormatting sqref="G100:L100">
    <cfRule type="cellIs" dxfId="2" priority="549" stopIfTrue="1" operator="equal">
      <formula>$G93</formula>
    </cfRule>
  </conditionalFormatting>
  <conditionalFormatting sqref="G104">
    <cfRule type="cellIs" dxfId="1" priority="560" stopIfTrue="1" operator="equal">
      <formula>#REF!</formula>
    </cfRule>
  </conditionalFormatting>
  <conditionalFormatting sqref="G102">
    <cfRule type="cellIs" dxfId="0" priority="564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8" fitToHeight="500" orientation="landscape" r:id="rId1"/>
  <headerFooter alignWithMargins="0"/>
  <rowBreaks count="4" manualBreakCount="4">
    <brk id="35" max="64" man="1"/>
    <brk id="61" max="64" man="1"/>
    <brk id="85" max="64" man="1"/>
    <brk id="11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КПК1417670</vt:lpstr>
      <vt:lpstr>КПК1417670!Область_друку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2022-07-19T06:31:31Z</cp:lastPrinted>
  <dcterms:created xsi:type="dcterms:W3CDTF">2016-08-15T09:54:21Z</dcterms:created>
  <dcterms:modified xsi:type="dcterms:W3CDTF">2022-07-27T12:27:42Z</dcterms:modified>
</cp:coreProperties>
</file>