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ерпень\1608\"/>
    </mc:Choice>
  </mc:AlternateContent>
  <bookViews>
    <workbookView xWindow="0" yWindow="0" windowWidth="28800" windowHeight="12435"/>
  </bookViews>
  <sheets>
    <sheet name="КПК1418110" sheetId="2" r:id="rId1"/>
  </sheets>
  <definedNames>
    <definedName name="_xlnm.Print_Area" localSheetId="0">КПК1418110!$A$1:$BM$98</definedName>
  </definedNames>
  <calcPr calcId="152511"/>
</workbook>
</file>

<file path=xl/calcChain.xml><?xml version="1.0" encoding="utf-8"?>
<calcChain xmlns="http://schemas.openxmlformats.org/spreadsheetml/2006/main">
  <c r="AO83" i="2" l="1"/>
  <c r="BE83" i="2"/>
  <c r="AO82" i="2"/>
  <c r="BE82" i="2" s="1"/>
  <c r="BE74" i="2"/>
  <c r="BE75" i="2"/>
  <c r="AO64" i="2"/>
  <c r="BE64" i="2" s="1"/>
  <c r="BE66" i="2"/>
  <c r="BE67" i="2"/>
  <c r="AJ54" i="2"/>
  <c r="AK46" i="2" s="1"/>
  <c r="AK47" i="2" s="1"/>
  <c r="I23" i="2" s="1"/>
  <c r="AJ55" i="2"/>
  <c r="AW62" i="2"/>
  <c r="AO63" i="2"/>
  <c r="BE63" i="2" s="1"/>
  <c r="BE65" i="2"/>
  <c r="AO69" i="2"/>
  <c r="AO77" i="2" s="1"/>
  <c r="BE77" i="2" s="1"/>
  <c r="AO70" i="2"/>
  <c r="AO78" i="2" s="1"/>
  <c r="BE78" i="2" s="1"/>
  <c r="BE70" i="2"/>
  <c r="BE71" i="2"/>
  <c r="BE72" i="2"/>
  <c r="BE73" i="2"/>
  <c r="AO79" i="2"/>
  <c r="BE79" i="2" s="1"/>
  <c r="AW80" i="2"/>
  <c r="BE80" i="2" s="1"/>
  <c r="AW81" i="2"/>
  <c r="BE81" i="2"/>
  <c r="BE85" i="2"/>
  <c r="A96" i="2"/>
  <c r="BE69" i="2" l="1"/>
  <c r="AO62" i="2"/>
  <c r="BE62" i="2" l="1"/>
  <c r="AC46" i="2"/>
  <c r="AS22" i="2"/>
  <c r="U22" i="2" s="1"/>
  <c r="AC47" i="2" l="1"/>
  <c r="AS47" i="2" s="1"/>
  <c r="AB54" i="2"/>
  <c r="AS46" i="2"/>
  <c r="AR54" i="2" l="1"/>
  <c r="AB55" i="2"/>
  <c r="AR55" i="2" s="1"/>
</calcChain>
</file>

<file path=xl/sharedStrings.xml><?xml version="1.0" encoding="utf-8"?>
<sst xmlns="http://schemas.openxmlformats.org/spreadsheetml/2006/main" count="157" uniqueCount="109">
  <si>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</si>
  <si>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</si>
  <si>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</si>
  <si>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</si>
  <si>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</si>
  <si>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</si>
  <si>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</si>
  <si>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</si>
  <si>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</si>
  <si>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</si>
  <si>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</si>
  <si>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</si>
  <si>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</si>
  <si>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</si>
  <si>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</si>
  <si>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</si>
  <si>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</si>
  <si>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</si>
  <si>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</si>
  <si>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</si>
  <si>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</si>
  <si>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</si>
  <si>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</si>
  <si>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</si>
  <si>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</si>
  <si>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</si>
  <si>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</si>
  <si>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</si>
  <si>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</si>
  <si>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</si>
  <si>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</si>
  <si>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</si>
  <si>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</si>
  <si>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</si>
  <si>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</si>
  <si>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</si>
  <si>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</si>
  <si>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</si>
  <si>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</si>
  <si>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</si>
  <si>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</si>
  <si>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</si>
  <si>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</si>
  <si>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</si>
  <si>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</si>
  <si>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</si>
  <si>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</si>
  <si>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</si>
  <si>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</si>
  <si>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</si>
  <si>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</si>
  <si>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</si>
  <si>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</si>
  <si>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</si>
  <si>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</si>
  <si>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лист-звернення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</si>
  <si>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</si>
  <si>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</si>
  <si>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</si>
  <si>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</si>
  <si>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</si>
  <si>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</si>
  <si>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</si>
  <si>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</si>
  <si>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</si>
  <si>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</si>
  <si>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</si>
  <si>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</si>
  <si>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</si>
  <si>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</si>
  <si>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</si>
  <si>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</si>
  <si>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</si>
  <si>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</si>
  <si>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</si>
  <si>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гривень</t>
  </si>
  <si>
    <t>С. ЯМЧУК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</si>
  <si>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</si>
  <si>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</si>
  <si>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бюджетної програми місцевого бюджету на 2022  рік</t>
  </si>
  <si>
    <t>В. КАБАЛЬСЬКИЙ</t>
  </si>
  <si>
    <t>В. о. начальника управління комунальної_x000D__x000D_ інфраструктури_x000D_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</si>
  <si>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</si>
  <si>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</si>
  <si>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</si>
  <si>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</si>
  <si>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номенклатура та обсяги місцевого матеріального резерву</t>
  </si>
  <si>
    <t>кв. м</t>
  </si>
  <si>
    <t>службова записка</t>
  </si>
  <si>
    <t xml:space="preserve">придбання електростанцій та генераторів  </t>
  </si>
  <si>
    <t>лист-звернення, службова записка</t>
  </si>
  <si>
    <t>кількість електростанцій та генераторів потужністю 20-30 кВт, що необхідно придбати</t>
  </si>
  <si>
    <t>кількість електростанцій та генераторів потужністю 2,6-5 кВт,  що необхідно придбати</t>
  </si>
  <si>
    <t>шт.</t>
  </si>
  <si>
    <t>рішення виконавчого комітету</t>
  </si>
  <si>
    <t>середні витрати на придбання 1 електростанції,  генератора потужністю 20-30 кВт</t>
  </si>
  <si>
    <t>середні витрати на придбання 1 електростанції,  генератора потужністю 2,6-5 кВт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</si>
  <si>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</si>
  <si>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</si>
  <si>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</si>
  <si>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</si>
  <si>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 xml:space="preserve">придбання стійки твердих порід </t>
  </si>
  <si>
    <t xml:space="preserve">кількість стійок, що необхідно придбати </t>
  </si>
  <si>
    <t>куб. м</t>
  </si>
  <si>
    <t xml:space="preserve">середні витрати на придбання 1 стійки твердих порід </t>
  </si>
  <si>
    <t xml:space="preserve">середні витрати на придбання 1 куб. м дошки необрізної </t>
  </si>
  <si>
    <t xml:space="preserve">кількість дошки необрізної, що необхідно придбати </t>
  </si>
  <si>
    <t xml:space="preserve">придбання дошки необрізної </t>
  </si>
  <si>
    <t>Конституція України, Бюджетний кодекс України, Закон України "Про Державний бюджет України на 2022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№ 467 "Про внесення змін до бюджету Хмельницької міської територіальної громади на 2022 рік", рішення виконавчого комітету Хмельницької міської ради від 11.08.2022 № 597 "Про надання дозволу управлінню комунальної інфраструктури та фінансовому управлінню на внесення змін до паспортів бюджетних програм"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</si>
</sst>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Normal="100" zoomScaleSheetLayoutView="100" workbookViewId="0">
      <selection activeCell="BO13" sqref="BO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7.28515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22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">
      <c r="AO3" s="118" t="s">
        <v>78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 ht="20.25" customHeight="1" x14ac:dyDescent="0.25">
      <c r="AO4" s="120" t="s">
        <v>71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10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6.5" customHeight="1" x14ac:dyDescent="0.2">
      <c r="AO7" s="123">
        <v>44788</v>
      </c>
      <c r="AP7" s="124"/>
      <c r="AQ7" s="124"/>
      <c r="AR7" s="124"/>
      <c r="AS7" s="124"/>
      <c r="AT7" s="124"/>
      <c r="AU7" s="124"/>
      <c r="AV7" s="1" t="s">
        <v>49</v>
      </c>
      <c r="AW7" s="108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90" t="s">
        <v>11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 x14ac:dyDescent="0.2">
      <c r="A11" s="90" t="s">
        <v>79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39</v>
      </c>
      <c r="B13" s="92">
        <v>1400000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2"/>
      <c r="N13" s="122" t="s">
        <v>71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3"/>
      <c r="AU13" s="92" t="s">
        <v>66</v>
      </c>
      <c r="AV13" s="93"/>
      <c r="AW13" s="93"/>
      <c r="AX13" s="93"/>
      <c r="AY13" s="93"/>
      <c r="AZ13" s="93"/>
      <c r="BA13" s="93"/>
      <c r="BB13" s="9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91" t="s">
        <v>42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42"/>
      <c r="N14" s="96" t="s">
        <v>48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42"/>
      <c r="AU14" s="91" t="s">
        <v>41</v>
      </c>
      <c r="AV14" s="91"/>
      <c r="AW14" s="91"/>
      <c r="AX14" s="91"/>
      <c r="AY14" s="91"/>
      <c r="AZ14" s="91"/>
      <c r="BA14" s="91"/>
      <c r="BB14" s="9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92">
        <v>1410000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2"/>
      <c r="N16" s="122" t="s">
        <v>71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3"/>
      <c r="AU16" s="92" t="s">
        <v>66</v>
      </c>
      <c r="AV16" s="93"/>
      <c r="AW16" s="93"/>
      <c r="AX16" s="93"/>
      <c r="AY16" s="93"/>
      <c r="AZ16" s="93"/>
      <c r="BA16" s="93"/>
      <c r="BB16" s="93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91" t="s">
        <v>42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42"/>
      <c r="N17" s="96" t="s">
        <v>47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42"/>
      <c r="AU17" s="91" t="s">
        <v>41</v>
      </c>
      <c r="AV17" s="91"/>
      <c r="AW17" s="91"/>
      <c r="AX17" s="91"/>
      <c r="AY17" s="91"/>
      <c r="AZ17" s="91"/>
      <c r="BA17" s="91"/>
      <c r="BB17" s="91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40</v>
      </c>
      <c r="B19" s="92">
        <v>1418110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31"/>
      <c r="N19" s="92" t="s">
        <v>69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30"/>
      <c r="AA19" s="92" t="s">
        <v>70</v>
      </c>
      <c r="AB19" s="93"/>
      <c r="AC19" s="93"/>
      <c r="AD19" s="93"/>
      <c r="AE19" s="93"/>
      <c r="AF19" s="93"/>
      <c r="AG19" s="93"/>
      <c r="AH19" s="93"/>
      <c r="AI19" s="93"/>
      <c r="AJ19" s="30"/>
      <c r="AK19" s="93" t="s">
        <v>68</v>
      </c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30"/>
      <c r="BE19" s="92" t="s">
        <v>67</v>
      </c>
      <c r="BF19" s="93"/>
      <c r="BG19" s="93"/>
      <c r="BH19" s="93"/>
      <c r="BI19" s="93"/>
      <c r="BJ19" s="93"/>
      <c r="BK19" s="93"/>
      <c r="BL19" s="93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91" t="s">
        <v>42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44"/>
      <c r="N20" s="91" t="s">
        <v>43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43"/>
      <c r="AA20" s="97" t="s">
        <v>44</v>
      </c>
      <c r="AB20" s="97"/>
      <c r="AC20" s="97"/>
      <c r="AD20" s="97"/>
      <c r="AE20" s="97"/>
      <c r="AF20" s="97"/>
      <c r="AG20" s="97"/>
      <c r="AH20" s="97"/>
      <c r="AI20" s="97"/>
      <c r="AJ20" s="43"/>
      <c r="AK20" s="94" t="s">
        <v>45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43"/>
      <c r="BE20" s="91" t="s">
        <v>46</v>
      </c>
      <c r="BF20" s="91"/>
      <c r="BG20" s="91"/>
      <c r="BH20" s="91"/>
      <c r="BI20" s="91"/>
      <c r="BJ20" s="91"/>
      <c r="BK20" s="91"/>
      <c r="BL20" s="9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5" t="s">
        <v>36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16">
        <f>AS22+I23</f>
        <v>9300000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37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f>AO62</f>
        <v>1200000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09" t="s">
        <v>13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5">
      <c r="A23" s="109" t="s">
        <v>12</v>
      </c>
      <c r="B23" s="109"/>
      <c r="C23" s="109"/>
      <c r="D23" s="109"/>
      <c r="E23" s="109"/>
      <c r="F23" s="109"/>
      <c r="G23" s="109"/>
      <c r="H23" s="109"/>
      <c r="I23" s="116">
        <f>AK47</f>
        <v>8100000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09" t="s">
        <v>14</v>
      </c>
      <c r="U23" s="109"/>
      <c r="V23" s="109"/>
      <c r="W23" s="10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13" t="s">
        <v>24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117" customHeight="1" x14ac:dyDescent="0.2">
      <c r="A26" s="108" t="s">
        <v>108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09" t="s">
        <v>23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0.25" customHeight="1" x14ac:dyDescent="0.2">
      <c r="A29" s="60" t="s">
        <v>18</v>
      </c>
      <c r="B29" s="60"/>
      <c r="C29" s="60"/>
      <c r="D29" s="60"/>
      <c r="E29" s="60"/>
      <c r="F29" s="60"/>
      <c r="G29" s="61" t="s">
        <v>27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x14ac:dyDescent="0.2">
      <c r="A30" s="60">
        <v>1</v>
      </c>
      <c r="B30" s="60"/>
      <c r="C30" s="60"/>
      <c r="D30" s="60"/>
      <c r="E30" s="60"/>
      <c r="F30" s="60"/>
      <c r="G30" s="61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34.5" customHeight="1" x14ac:dyDescent="0.2">
      <c r="A31" s="60">
        <v>1</v>
      </c>
      <c r="B31" s="60"/>
      <c r="C31" s="60"/>
      <c r="D31" s="60"/>
      <c r="E31" s="60"/>
      <c r="F31" s="60"/>
      <c r="G31" s="110" t="s">
        <v>50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09" t="s">
        <v>25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18" customHeight="1" x14ac:dyDescent="0.2">
      <c r="A34" s="114" t="s">
        <v>63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9" t="s">
        <v>26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8.75" customHeight="1" x14ac:dyDescent="0.2">
      <c r="A37" s="60" t="s">
        <v>18</v>
      </c>
      <c r="B37" s="60"/>
      <c r="C37" s="60"/>
      <c r="D37" s="60"/>
      <c r="E37" s="60"/>
      <c r="F37" s="60"/>
      <c r="G37" s="61" t="s">
        <v>15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79" ht="15.75" x14ac:dyDescent="0.2">
      <c r="A38" s="60">
        <v>1</v>
      </c>
      <c r="B38" s="60"/>
      <c r="C38" s="60"/>
      <c r="D38" s="60"/>
      <c r="E38" s="60"/>
      <c r="F38" s="60"/>
      <c r="G38" s="61">
        <v>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24" customHeight="1" x14ac:dyDescent="0.2">
      <c r="A39" s="60">
        <v>1</v>
      </c>
      <c r="B39" s="60"/>
      <c r="C39" s="60"/>
      <c r="D39" s="60"/>
      <c r="E39" s="60"/>
      <c r="F39" s="60"/>
      <c r="G39" s="110" t="s">
        <v>73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09" t="s">
        <v>28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95" t="s">
        <v>75</v>
      </c>
      <c r="AT42" s="95"/>
      <c r="AU42" s="95"/>
      <c r="AV42" s="95"/>
      <c r="AW42" s="95"/>
      <c r="AX42" s="95"/>
      <c r="AY42" s="95"/>
      <c r="AZ42" s="95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60" t="s">
        <v>18</v>
      </c>
      <c r="B43" s="60"/>
      <c r="C43" s="60"/>
      <c r="D43" s="102" t="s">
        <v>16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60" t="s">
        <v>19</v>
      </c>
      <c r="AD43" s="60"/>
      <c r="AE43" s="60"/>
      <c r="AF43" s="60"/>
      <c r="AG43" s="60"/>
      <c r="AH43" s="60"/>
      <c r="AI43" s="60"/>
      <c r="AJ43" s="60"/>
      <c r="AK43" s="60" t="s">
        <v>20</v>
      </c>
      <c r="AL43" s="60"/>
      <c r="AM43" s="60"/>
      <c r="AN43" s="60"/>
      <c r="AO43" s="60"/>
      <c r="AP43" s="60"/>
      <c r="AQ43" s="60"/>
      <c r="AR43" s="60"/>
      <c r="AS43" s="60" t="s">
        <v>17</v>
      </c>
      <c r="AT43" s="60"/>
      <c r="AU43" s="60"/>
      <c r="AV43" s="60"/>
      <c r="AW43" s="60"/>
      <c r="AX43" s="60"/>
      <c r="AY43" s="60"/>
      <c r="AZ43" s="60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60"/>
      <c r="B44" s="60"/>
      <c r="C44" s="60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60">
        <v>1</v>
      </c>
      <c r="B45" s="60"/>
      <c r="C45" s="60"/>
      <c r="D45" s="61">
        <v>2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0">
        <v>3</v>
      </c>
      <c r="AD45" s="60"/>
      <c r="AE45" s="60"/>
      <c r="AF45" s="60"/>
      <c r="AG45" s="60"/>
      <c r="AH45" s="60"/>
      <c r="AI45" s="60"/>
      <c r="AJ45" s="60"/>
      <c r="AK45" s="60">
        <v>4</v>
      </c>
      <c r="AL45" s="60"/>
      <c r="AM45" s="60"/>
      <c r="AN45" s="60"/>
      <c r="AO45" s="60"/>
      <c r="AP45" s="60"/>
      <c r="AQ45" s="60"/>
      <c r="AR45" s="60"/>
      <c r="AS45" s="60">
        <v>5</v>
      </c>
      <c r="AT45" s="60"/>
      <c r="AU45" s="60"/>
      <c r="AV45" s="60"/>
      <c r="AW45" s="60"/>
      <c r="AX45" s="60"/>
      <c r="AY45" s="60"/>
      <c r="AZ45" s="60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60">
        <v>1</v>
      </c>
      <c r="B46" s="60"/>
      <c r="C46" s="60"/>
      <c r="D46" s="110" t="s">
        <v>77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55">
        <f>AO62</f>
        <v>1200000</v>
      </c>
      <c r="AD46" s="55"/>
      <c r="AE46" s="55"/>
      <c r="AF46" s="55"/>
      <c r="AG46" s="55"/>
      <c r="AH46" s="55"/>
      <c r="AI46" s="55"/>
      <c r="AJ46" s="55"/>
      <c r="AK46" s="55">
        <f>AJ54</f>
        <v>8100000</v>
      </c>
      <c r="AL46" s="55"/>
      <c r="AM46" s="55"/>
      <c r="AN46" s="55"/>
      <c r="AO46" s="55"/>
      <c r="AP46" s="55"/>
      <c r="AQ46" s="55"/>
      <c r="AR46" s="55"/>
      <c r="AS46" s="55">
        <f>AC46+AK46</f>
        <v>9300000</v>
      </c>
      <c r="AT46" s="55"/>
      <c r="AU46" s="55"/>
      <c r="AV46" s="55"/>
      <c r="AW46" s="55"/>
      <c r="AX46" s="55"/>
      <c r="AY46" s="55"/>
      <c r="AZ46" s="55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15.75" x14ac:dyDescent="0.25">
      <c r="A47" s="86"/>
      <c r="B47" s="86"/>
      <c r="C47" s="86"/>
      <c r="D47" s="140" t="s">
        <v>51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2"/>
      <c r="AC47" s="98">
        <f>AC46</f>
        <v>1200000</v>
      </c>
      <c r="AD47" s="98"/>
      <c r="AE47" s="98"/>
      <c r="AF47" s="98"/>
      <c r="AG47" s="98"/>
      <c r="AH47" s="98"/>
      <c r="AI47" s="98"/>
      <c r="AJ47" s="98"/>
      <c r="AK47" s="98">
        <f>AK46</f>
        <v>8100000</v>
      </c>
      <c r="AL47" s="98"/>
      <c r="AM47" s="98"/>
      <c r="AN47" s="98"/>
      <c r="AO47" s="98"/>
      <c r="AP47" s="98"/>
      <c r="AQ47" s="98"/>
      <c r="AR47" s="98"/>
      <c r="AS47" s="98">
        <f>AC47+AK47</f>
        <v>9300000</v>
      </c>
      <c r="AT47" s="98"/>
      <c r="AU47" s="98"/>
      <c r="AV47" s="98"/>
      <c r="AW47" s="98"/>
      <c r="AX47" s="98"/>
      <c r="AY47" s="98"/>
      <c r="AZ47" s="98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13" t="s">
        <v>29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95" t="s">
        <v>75</v>
      </c>
      <c r="AS50" s="95"/>
      <c r="AT50" s="95"/>
      <c r="AU50" s="95"/>
      <c r="AV50" s="95"/>
      <c r="AW50" s="95"/>
      <c r="AX50" s="95"/>
      <c r="AY50" s="9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60" t="s">
        <v>18</v>
      </c>
      <c r="B51" s="60"/>
      <c r="C51" s="60"/>
      <c r="D51" s="102" t="s">
        <v>21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4"/>
      <c r="AB51" s="60" t="s">
        <v>19</v>
      </c>
      <c r="AC51" s="60"/>
      <c r="AD51" s="60"/>
      <c r="AE51" s="60"/>
      <c r="AF51" s="60"/>
      <c r="AG51" s="60"/>
      <c r="AH51" s="60"/>
      <c r="AI51" s="60"/>
      <c r="AJ51" s="60" t="s">
        <v>20</v>
      </c>
      <c r="AK51" s="60"/>
      <c r="AL51" s="60"/>
      <c r="AM51" s="60"/>
      <c r="AN51" s="60"/>
      <c r="AO51" s="60"/>
      <c r="AP51" s="60"/>
      <c r="AQ51" s="60"/>
      <c r="AR51" s="60" t="s">
        <v>17</v>
      </c>
      <c r="AS51" s="60"/>
      <c r="AT51" s="60"/>
      <c r="AU51" s="60"/>
      <c r="AV51" s="60"/>
      <c r="AW51" s="60"/>
      <c r="AX51" s="60"/>
      <c r="AY51" s="60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60"/>
      <c r="B52" s="60"/>
      <c r="C52" s="60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7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60">
        <v>1</v>
      </c>
      <c r="B53" s="60"/>
      <c r="C53" s="60"/>
      <c r="D53" s="61">
        <v>2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60">
        <v>3</v>
      </c>
      <c r="AC53" s="60"/>
      <c r="AD53" s="60"/>
      <c r="AE53" s="60"/>
      <c r="AF53" s="60"/>
      <c r="AG53" s="60"/>
      <c r="AH53" s="60"/>
      <c r="AI53" s="60"/>
      <c r="AJ53" s="60">
        <v>4</v>
      </c>
      <c r="AK53" s="60"/>
      <c r="AL53" s="60"/>
      <c r="AM53" s="60"/>
      <c r="AN53" s="60"/>
      <c r="AO53" s="60"/>
      <c r="AP53" s="60"/>
      <c r="AQ53" s="60"/>
      <c r="AR53" s="60">
        <v>5</v>
      </c>
      <c r="AS53" s="60"/>
      <c r="AT53" s="60"/>
      <c r="AU53" s="60"/>
      <c r="AV53" s="60"/>
      <c r="AW53" s="60"/>
      <c r="AX53" s="60"/>
      <c r="AY53" s="60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60">
        <v>1</v>
      </c>
      <c r="B54" s="60"/>
      <c r="C54" s="60"/>
      <c r="D54" s="110" t="s">
        <v>74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2"/>
      <c r="AB54" s="55">
        <f>AC46</f>
        <v>1200000</v>
      </c>
      <c r="AC54" s="55"/>
      <c r="AD54" s="55"/>
      <c r="AE54" s="55"/>
      <c r="AF54" s="55"/>
      <c r="AG54" s="55"/>
      <c r="AH54" s="55"/>
      <c r="AI54" s="55"/>
      <c r="AJ54" s="55">
        <f>AW65</f>
        <v>8100000</v>
      </c>
      <c r="AK54" s="55"/>
      <c r="AL54" s="55"/>
      <c r="AM54" s="55"/>
      <c r="AN54" s="55"/>
      <c r="AO54" s="55"/>
      <c r="AP54" s="55"/>
      <c r="AQ54" s="55"/>
      <c r="AR54" s="55">
        <f>AB54+AJ54</f>
        <v>9300000</v>
      </c>
      <c r="AS54" s="55"/>
      <c r="AT54" s="55"/>
      <c r="AU54" s="55"/>
      <c r="AV54" s="55"/>
      <c r="AW54" s="55"/>
      <c r="AX54" s="55"/>
      <c r="AY54" s="55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CA54" s="1" t="s">
        <v>8</v>
      </c>
    </row>
    <row r="55" spans="1:79" s="2" customFormat="1" ht="19.5" customHeight="1" x14ac:dyDescent="0.25">
      <c r="A55" s="86"/>
      <c r="B55" s="86"/>
      <c r="C55" s="86"/>
      <c r="D55" s="140" t="s">
        <v>17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2"/>
      <c r="AB55" s="98">
        <f>AB54</f>
        <v>1200000</v>
      </c>
      <c r="AC55" s="98"/>
      <c r="AD55" s="98"/>
      <c r="AE55" s="98"/>
      <c r="AF55" s="98"/>
      <c r="AG55" s="98"/>
      <c r="AH55" s="98"/>
      <c r="AI55" s="98"/>
      <c r="AJ55" s="98">
        <f>AJ54</f>
        <v>8100000</v>
      </c>
      <c r="AK55" s="98"/>
      <c r="AL55" s="98"/>
      <c r="AM55" s="98"/>
      <c r="AN55" s="98"/>
      <c r="AO55" s="98"/>
      <c r="AP55" s="98"/>
      <c r="AQ55" s="98"/>
      <c r="AR55" s="98">
        <f>AB55+AJ55</f>
        <v>9300000</v>
      </c>
      <c r="AS55" s="98"/>
      <c r="AT55" s="98"/>
      <c r="AU55" s="98"/>
      <c r="AV55" s="98"/>
      <c r="AW55" s="98"/>
      <c r="AX55" s="98"/>
      <c r="AY55" s="98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09" t="s">
        <v>30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</row>
    <row r="58" spans="1:79" ht="36" customHeight="1" x14ac:dyDescent="0.2">
      <c r="A58" s="60" t="s">
        <v>18</v>
      </c>
      <c r="B58" s="60"/>
      <c r="C58" s="60"/>
      <c r="D58" s="60"/>
      <c r="E58" s="60"/>
      <c r="F58" s="60"/>
      <c r="G58" s="61" t="s">
        <v>31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5"/>
      <c r="Z58" s="60" t="s">
        <v>2</v>
      </c>
      <c r="AA58" s="60"/>
      <c r="AB58" s="60"/>
      <c r="AC58" s="60"/>
      <c r="AD58" s="60"/>
      <c r="AE58" s="60" t="s">
        <v>1</v>
      </c>
      <c r="AF58" s="60"/>
      <c r="AG58" s="60"/>
      <c r="AH58" s="60"/>
      <c r="AI58" s="60"/>
      <c r="AJ58" s="60"/>
      <c r="AK58" s="60"/>
      <c r="AL58" s="60"/>
      <c r="AM58" s="60"/>
      <c r="AN58" s="60"/>
      <c r="AO58" s="61" t="s">
        <v>19</v>
      </c>
      <c r="AP58" s="74"/>
      <c r="AQ58" s="74"/>
      <c r="AR58" s="74"/>
      <c r="AS58" s="74"/>
      <c r="AT58" s="74"/>
      <c r="AU58" s="74"/>
      <c r="AV58" s="75"/>
      <c r="AW58" s="61" t="s">
        <v>20</v>
      </c>
      <c r="AX58" s="74"/>
      <c r="AY58" s="74"/>
      <c r="AZ58" s="74"/>
      <c r="BA58" s="74"/>
      <c r="BB58" s="74"/>
      <c r="BC58" s="74"/>
      <c r="BD58" s="75"/>
      <c r="BE58" s="61" t="s">
        <v>17</v>
      </c>
      <c r="BF58" s="74"/>
      <c r="BG58" s="74"/>
      <c r="BH58" s="74"/>
      <c r="BI58" s="74"/>
      <c r="BJ58" s="74"/>
      <c r="BK58" s="74"/>
      <c r="BL58" s="75"/>
    </row>
    <row r="59" spans="1:79" ht="15.75" customHeight="1" x14ac:dyDescent="0.2">
      <c r="A59" s="60">
        <v>1</v>
      </c>
      <c r="B59" s="60"/>
      <c r="C59" s="60"/>
      <c r="D59" s="60"/>
      <c r="E59" s="60"/>
      <c r="F59" s="60"/>
      <c r="G59" s="102">
        <v>2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60">
        <v>3</v>
      </c>
      <c r="AA59" s="60"/>
      <c r="AB59" s="60"/>
      <c r="AC59" s="60"/>
      <c r="AD59" s="60"/>
      <c r="AE59" s="60">
        <v>4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60">
        <v>5</v>
      </c>
      <c r="AP59" s="60"/>
      <c r="AQ59" s="60"/>
      <c r="AR59" s="60"/>
      <c r="AS59" s="60"/>
      <c r="AT59" s="60"/>
      <c r="AU59" s="60"/>
      <c r="AV59" s="60"/>
      <c r="AW59" s="60">
        <v>6</v>
      </c>
      <c r="AX59" s="60"/>
      <c r="AY59" s="60"/>
      <c r="AZ59" s="60"/>
      <c r="BA59" s="60"/>
      <c r="BB59" s="60"/>
      <c r="BC59" s="60"/>
      <c r="BD59" s="60"/>
      <c r="BE59" s="60">
        <v>7</v>
      </c>
      <c r="BF59" s="60"/>
      <c r="BG59" s="60"/>
      <c r="BH59" s="60"/>
      <c r="BI59" s="60"/>
      <c r="BJ59" s="60"/>
      <c r="BK59" s="60"/>
      <c r="BL59" s="60"/>
    </row>
    <row r="60" spans="1:79" ht="18.75" customHeight="1" x14ac:dyDescent="0.2">
      <c r="A60" s="61"/>
      <c r="B60" s="74"/>
      <c r="C60" s="74"/>
      <c r="D60" s="74"/>
      <c r="E60" s="74"/>
      <c r="F60" s="75"/>
      <c r="G60" s="99" t="s">
        <v>73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1"/>
      <c r="AW60" s="61"/>
      <c r="AX60" s="74"/>
      <c r="AY60" s="74"/>
      <c r="AZ60" s="74"/>
      <c r="BA60" s="74"/>
      <c r="BB60" s="74"/>
      <c r="BC60" s="74"/>
      <c r="BD60" s="75"/>
      <c r="BE60" s="61"/>
      <c r="BF60" s="74"/>
      <c r="BG60" s="74"/>
      <c r="BH60" s="74"/>
      <c r="BI60" s="74"/>
      <c r="BJ60" s="74"/>
      <c r="BK60" s="74"/>
      <c r="BL60" s="75"/>
    </row>
    <row r="61" spans="1:79" s="2" customFormat="1" ht="18.75" customHeight="1" x14ac:dyDescent="0.2">
      <c r="A61" s="86">
        <v>0</v>
      </c>
      <c r="B61" s="86"/>
      <c r="C61" s="86"/>
      <c r="D61" s="86"/>
      <c r="E61" s="86"/>
      <c r="F61" s="87"/>
      <c r="G61" s="88" t="s">
        <v>52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129"/>
      <c r="AA61" s="130"/>
      <c r="AB61" s="130"/>
      <c r="AC61" s="130"/>
      <c r="AD61" s="130"/>
      <c r="AE61" s="88"/>
      <c r="AF61" s="88"/>
      <c r="AG61" s="88"/>
      <c r="AH61" s="88"/>
      <c r="AI61" s="88"/>
      <c r="AJ61" s="88"/>
      <c r="AK61" s="88"/>
      <c r="AL61" s="88"/>
      <c r="AM61" s="88"/>
      <c r="AN61" s="131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CA61" s="2" t="s">
        <v>9</v>
      </c>
    </row>
    <row r="62" spans="1:79" ht="33.75" customHeight="1" x14ac:dyDescent="0.2">
      <c r="A62" s="60">
        <v>0</v>
      </c>
      <c r="B62" s="60"/>
      <c r="C62" s="60"/>
      <c r="D62" s="60"/>
      <c r="E62" s="60"/>
      <c r="F62" s="61"/>
      <c r="G62" s="84" t="s">
        <v>53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62" t="s">
        <v>54</v>
      </c>
      <c r="AA62" s="63"/>
      <c r="AB62" s="63"/>
      <c r="AC62" s="63"/>
      <c r="AD62" s="63"/>
      <c r="AE62" s="64" t="s">
        <v>82</v>
      </c>
      <c r="AF62" s="65"/>
      <c r="AG62" s="65"/>
      <c r="AH62" s="65"/>
      <c r="AI62" s="65"/>
      <c r="AJ62" s="65"/>
      <c r="AK62" s="65"/>
      <c r="AL62" s="65"/>
      <c r="AM62" s="65"/>
      <c r="AN62" s="62"/>
      <c r="AO62" s="55">
        <f>SUM(AO63:AV67)</f>
        <v>1200000</v>
      </c>
      <c r="AP62" s="55"/>
      <c r="AQ62" s="55"/>
      <c r="AR62" s="55"/>
      <c r="AS62" s="55"/>
      <c r="AT62" s="55"/>
      <c r="AU62" s="55"/>
      <c r="AV62" s="55"/>
      <c r="AW62" s="55">
        <f>AW65</f>
        <v>8100000</v>
      </c>
      <c r="AX62" s="55"/>
      <c r="AY62" s="55"/>
      <c r="AZ62" s="55"/>
      <c r="BA62" s="55"/>
      <c r="BB62" s="55"/>
      <c r="BC62" s="55"/>
      <c r="BD62" s="55"/>
      <c r="BE62" s="55">
        <f t="shared" ref="BE62:BE67" si="0">AO62+AW62</f>
        <v>9300000</v>
      </c>
      <c r="BF62" s="55"/>
      <c r="BG62" s="55"/>
      <c r="BH62" s="55"/>
      <c r="BI62" s="55"/>
      <c r="BJ62" s="55"/>
      <c r="BK62" s="55"/>
      <c r="BL62" s="55"/>
    </row>
    <row r="63" spans="1:79" ht="33.75" customHeight="1" x14ac:dyDescent="0.2">
      <c r="A63" s="60">
        <v>0</v>
      </c>
      <c r="B63" s="60"/>
      <c r="C63" s="60"/>
      <c r="D63" s="60"/>
      <c r="E63" s="60"/>
      <c r="F63" s="61"/>
      <c r="G63" s="84" t="s">
        <v>56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62" t="s">
        <v>54</v>
      </c>
      <c r="AA63" s="63"/>
      <c r="AB63" s="63"/>
      <c r="AC63" s="63"/>
      <c r="AD63" s="63"/>
      <c r="AE63" s="64" t="s">
        <v>94</v>
      </c>
      <c r="AF63" s="65"/>
      <c r="AG63" s="65"/>
      <c r="AH63" s="65"/>
      <c r="AI63" s="65"/>
      <c r="AJ63" s="65"/>
      <c r="AK63" s="65"/>
      <c r="AL63" s="65"/>
      <c r="AM63" s="65"/>
      <c r="AN63" s="62"/>
      <c r="AO63" s="55">
        <f>63040+1000000</f>
        <v>1063040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>
        <f t="shared" si="0"/>
        <v>1063040</v>
      </c>
      <c r="BF63" s="55"/>
      <c r="BG63" s="55"/>
      <c r="BH63" s="55"/>
      <c r="BI63" s="55"/>
      <c r="BJ63" s="55"/>
      <c r="BK63" s="55"/>
      <c r="BL63" s="55"/>
    </row>
    <row r="64" spans="1:79" ht="18" customHeight="1" x14ac:dyDescent="0.2">
      <c r="A64" s="60"/>
      <c r="B64" s="60"/>
      <c r="C64" s="60"/>
      <c r="D64" s="60"/>
      <c r="E64" s="60"/>
      <c r="F64" s="61"/>
      <c r="G64" s="56" t="s">
        <v>83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62" t="s">
        <v>54</v>
      </c>
      <c r="AA64" s="63"/>
      <c r="AB64" s="63"/>
      <c r="AC64" s="63"/>
      <c r="AD64" s="63"/>
      <c r="AE64" s="64" t="s">
        <v>55</v>
      </c>
      <c r="AF64" s="79"/>
      <c r="AG64" s="79"/>
      <c r="AH64" s="79"/>
      <c r="AI64" s="79"/>
      <c r="AJ64" s="79"/>
      <c r="AK64" s="79"/>
      <c r="AL64" s="79"/>
      <c r="AM64" s="79"/>
      <c r="AN64" s="80"/>
      <c r="AO64" s="55">
        <f>136960-17000-72000</f>
        <v>47960</v>
      </c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>
        <f t="shared" si="0"/>
        <v>47960</v>
      </c>
      <c r="BF64" s="55"/>
      <c r="BG64" s="55"/>
      <c r="BH64" s="55"/>
      <c r="BI64" s="55"/>
      <c r="BJ64" s="55"/>
      <c r="BK64" s="55"/>
      <c r="BL64" s="55"/>
    </row>
    <row r="65" spans="1:76" ht="33" customHeight="1" x14ac:dyDescent="0.2">
      <c r="A65" s="60"/>
      <c r="B65" s="60"/>
      <c r="C65" s="60"/>
      <c r="D65" s="60"/>
      <c r="E65" s="60"/>
      <c r="F65" s="61"/>
      <c r="G65" s="56" t="s">
        <v>89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62" t="s">
        <v>54</v>
      </c>
      <c r="AA65" s="63"/>
      <c r="AB65" s="63"/>
      <c r="AC65" s="63"/>
      <c r="AD65" s="63"/>
      <c r="AE65" s="64" t="s">
        <v>94</v>
      </c>
      <c r="AF65" s="65"/>
      <c r="AG65" s="65"/>
      <c r="AH65" s="65"/>
      <c r="AI65" s="65"/>
      <c r="AJ65" s="65"/>
      <c r="AK65" s="65"/>
      <c r="AL65" s="65"/>
      <c r="AM65" s="65"/>
      <c r="AN65" s="62"/>
      <c r="AO65" s="55"/>
      <c r="AP65" s="55"/>
      <c r="AQ65" s="55"/>
      <c r="AR65" s="55"/>
      <c r="AS65" s="55"/>
      <c r="AT65" s="55"/>
      <c r="AU65" s="55"/>
      <c r="AV65" s="55"/>
      <c r="AW65" s="55">
        <v>8100000</v>
      </c>
      <c r="AX65" s="55"/>
      <c r="AY65" s="55"/>
      <c r="AZ65" s="55"/>
      <c r="BA65" s="55"/>
      <c r="BB65" s="55"/>
      <c r="BC65" s="55"/>
      <c r="BD65" s="55"/>
      <c r="BE65" s="55">
        <f t="shared" si="0"/>
        <v>8100000</v>
      </c>
      <c r="BF65" s="55"/>
      <c r="BG65" s="55"/>
      <c r="BH65" s="55"/>
      <c r="BI65" s="55"/>
      <c r="BJ65" s="55"/>
      <c r="BK65" s="55"/>
      <c r="BL65" s="55"/>
      <c r="BR65" s="48"/>
      <c r="BS65" s="48"/>
      <c r="BT65" s="48"/>
      <c r="BU65" s="48"/>
      <c r="BV65" s="48"/>
      <c r="BW65" s="48"/>
      <c r="BX65" s="48"/>
    </row>
    <row r="66" spans="1:76" ht="33" customHeight="1" x14ac:dyDescent="0.2">
      <c r="A66" s="60"/>
      <c r="B66" s="60"/>
      <c r="C66" s="60"/>
      <c r="D66" s="60"/>
      <c r="E66" s="60"/>
      <c r="F66" s="61"/>
      <c r="G66" s="56" t="s">
        <v>101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62" t="s">
        <v>54</v>
      </c>
      <c r="AA66" s="63"/>
      <c r="AB66" s="63"/>
      <c r="AC66" s="63"/>
      <c r="AD66" s="63"/>
      <c r="AE66" s="64" t="s">
        <v>55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55">
        <v>17000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>
        <f t="shared" si="0"/>
        <v>17000</v>
      </c>
      <c r="BF66" s="55"/>
      <c r="BG66" s="55"/>
      <c r="BH66" s="55"/>
      <c r="BI66" s="55"/>
      <c r="BJ66" s="55"/>
      <c r="BK66" s="55"/>
      <c r="BL66" s="55"/>
      <c r="BR66" s="48"/>
      <c r="BS66" s="48"/>
      <c r="BT66" s="48"/>
      <c r="BU66" s="48"/>
      <c r="BV66" s="48"/>
      <c r="BW66" s="48"/>
      <c r="BX66" s="48"/>
    </row>
    <row r="67" spans="1:76" ht="33" customHeight="1" x14ac:dyDescent="0.2">
      <c r="A67" s="60"/>
      <c r="B67" s="60"/>
      <c r="C67" s="60"/>
      <c r="D67" s="60"/>
      <c r="E67" s="60"/>
      <c r="F67" s="61"/>
      <c r="G67" s="56" t="s">
        <v>107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62" t="s">
        <v>54</v>
      </c>
      <c r="AA67" s="63"/>
      <c r="AB67" s="63"/>
      <c r="AC67" s="63"/>
      <c r="AD67" s="63"/>
      <c r="AE67" s="64" t="s">
        <v>55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55">
        <v>72000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 t="shared" si="0"/>
        <v>72000</v>
      </c>
      <c r="BF67" s="55"/>
      <c r="BG67" s="55"/>
      <c r="BH67" s="55"/>
      <c r="BI67" s="55"/>
      <c r="BJ67" s="55"/>
      <c r="BK67" s="55"/>
      <c r="BL67" s="55"/>
      <c r="BR67" s="48"/>
      <c r="BS67" s="48"/>
      <c r="BT67" s="48"/>
      <c r="BU67" s="48"/>
      <c r="BV67" s="48"/>
      <c r="BW67" s="48"/>
      <c r="BX67" s="48"/>
    </row>
    <row r="68" spans="1:76" s="2" customFormat="1" ht="18" customHeight="1" x14ac:dyDescent="0.2">
      <c r="A68" s="86">
        <v>0</v>
      </c>
      <c r="B68" s="86"/>
      <c r="C68" s="86"/>
      <c r="D68" s="86"/>
      <c r="E68" s="86"/>
      <c r="F68" s="87"/>
      <c r="G68" s="88" t="s">
        <v>57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129"/>
      <c r="AA68" s="130"/>
      <c r="AB68" s="130"/>
      <c r="AC68" s="130"/>
      <c r="AD68" s="130"/>
      <c r="AE68" s="143"/>
      <c r="AF68" s="144"/>
      <c r="AG68" s="144"/>
      <c r="AH68" s="144"/>
      <c r="AI68" s="144"/>
      <c r="AJ68" s="144"/>
      <c r="AK68" s="144"/>
      <c r="AL68" s="144"/>
      <c r="AM68" s="144"/>
      <c r="AN68" s="145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R68" s="50"/>
      <c r="BS68" s="50"/>
      <c r="BT68" s="50"/>
      <c r="BU68" s="50"/>
      <c r="BV68" s="50"/>
      <c r="BW68" s="50"/>
      <c r="BX68" s="50"/>
    </row>
    <row r="69" spans="1:76" ht="33.75" customHeight="1" x14ac:dyDescent="0.2">
      <c r="A69" s="60">
        <v>0</v>
      </c>
      <c r="B69" s="60"/>
      <c r="C69" s="60"/>
      <c r="D69" s="60"/>
      <c r="E69" s="60"/>
      <c r="F69" s="61"/>
      <c r="G69" s="84" t="s">
        <v>97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62" t="s">
        <v>58</v>
      </c>
      <c r="AA69" s="63"/>
      <c r="AB69" s="63"/>
      <c r="AC69" s="63"/>
      <c r="AD69" s="63"/>
      <c r="AE69" s="64" t="s">
        <v>90</v>
      </c>
      <c r="AF69" s="79"/>
      <c r="AG69" s="79"/>
      <c r="AH69" s="79"/>
      <c r="AI69" s="79"/>
      <c r="AJ69" s="79"/>
      <c r="AK69" s="79"/>
      <c r="AL69" s="79"/>
      <c r="AM69" s="79"/>
      <c r="AN69" s="80"/>
      <c r="AO69" s="81">
        <f>400+9615</f>
        <v>10015</v>
      </c>
      <c r="AP69" s="82"/>
      <c r="AQ69" s="82"/>
      <c r="AR69" s="82"/>
      <c r="AS69" s="82"/>
      <c r="AT69" s="82"/>
      <c r="AU69" s="82"/>
      <c r="AV69" s="83"/>
      <c r="AW69" s="63"/>
      <c r="AX69" s="63"/>
      <c r="AY69" s="63"/>
      <c r="AZ69" s="63"/>
      <c r="BA69" s="63"/>
      <c r="BB69" s="63"/>
      <c r="BC69" s="63"/>
      <c r="BD69" s="63"/>
      <c r="BE69" s="63">
        <f t="shared" ref="BE69:BE75" si="1">AO69+AW69</f>
        <v>10015</v>
      </c>
      <c r="BF69" s="63"/>
      <c r="BG69" s="63"/>
      <c r="BH69" s="63"/>
      <c r="BI69" s="63"/>
      <c r="BJ69" s="63"/>
      <c r="BK69" s="63"/>
      <c r="BL69" s="63"/>
      <c r="BR69" s="48"/>
      <c r="BS69" s="51"/>
      <c r="BT69" s="51"/>
      <c r="BU69" s="48"/>
      <c r="BV69" s="48"/>
      <c r="BW69" s="48"/>
      <c r="BX69" s="48"/>
    </row>
    <row r="70" spans="1:76" ht="35.25" customHeight="1" x14ac:dyDescent="0.2">
      <c r="A70" s="60"/>
      <c r="B70" s="60"/>
      <c r="C70" s="60"/>
      <c r="D70" s="60"/>
      <c r="E70" s="60"/>
      <c r="F70" s="61"/>
      <c r="G70" s="84" t="s">
        <v>98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62" t="s">
        <v>58</v>
      </c>
      <c r="AA70" s="63"/>
      <c r="AB70" s="63"/>
      <c r="AC70" s="63"/>
      <c r="AD70" s="63"/>
      <c r="AE70" s="64" t="s">
        <v>88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81">
        <f>740+8770</f>
        <v>9510</v>
      </c>
      <c r="AP70" s="82"/>
      <c r="AQ70" s="82"/>
      <c r="AR70" s="82"/>
      <c r="AS70" s="82"/>
      <c r="AT70" s="82"/>
      <c r="AU70" s="82"/>
      <c r="AV70" s="83"/>
      <c r="AW70" s="63"/>
      <c r="AX70" s="63"/>
      <c r="AY70" s="63"/>
      <c r="AZ70" s="63"/>
      <c r="BA70" s="63"/>
      <c r="BB70" s="63"/>
      <c r="BC70" s="63"/>
      <c r="BD70" s="63"/>
      <c r="BE70" s="63">
        <f t="shared" si="1"/>
        <v>9510</v>
      </c>
      <c r="BF70" s="63"/>
      <c r="BG70" s="63"/>
      <c r="BH70" s="63"/>
      <c r="BI70" s="63"/>
      <c r="BJ70" s="63"/>
      <c r="BK70" s="63"/>
      <c r="BL70" s="63"/>
      <c r="BR70" s="48"/>
      <c r="BS70" s="51"/>
      <c r="BT70" s="51"/>
      <c r="BU70" s="48"/>
      <c r="BV70" s="48"/>
      <c r="BW70" s="48"/>
      <c r="BX70" s="48"/>
    </row>
    <row r="71" spans="1:76" ht="51.75" customHeight="1" x14ac:dyDescent="0.2">
      <c r="A71" s="60"/>
      <c r="B71" s="60"/>
      <c r="C71" s="60"/>
      <c r="D71" s="60"/>
      <c r="E71" s="60"/>
      <c r="F71" s="61"/>
      <c r="G71" s="56" t="s">
        <v>84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62" t="s">
        <v>87</v>
      </c>
      <c r="AA71" s="63"/>
      <c r="AB71" s="63"/>
      <c r="AC71" s="63"/>
      <c r="AD71" s="63"/>
      <c r="AE71" s="146" t="s">
        <v>86</v>
      </c>
      <c r="AF71" s="147"/>
      <c r="AG71" s="147"/>
      <c r="AH71" s="147"/>
      <c r="AI71" s="147"/>
      <c r="AJ71" s="147"/>
      <c r="AK71" s="147"/>
      <c r="AL71" s="147"/>
      <c r="AM71" s="147"/>
      <c r="AN71" s="148"/>
      <c r="AO71" s="59">
        <v>1751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 t="shared" si="1"/>
        <v>1751</v>
      </c>
      <c r="BF71" s="59"/>
      <c r="BG71" s="59"/>
      <c r="BH71" s="59"/>
      <c r="BI71" s="59"/>
      <c r="BJ71" s="59"/>
      <c r="BK71" s="59"/>
      <c r="BL71" s="59"/>
      <c r="BR71" s="48"/>
      <c r="BS71" s="48"/>
      <c r="BT71" s="48"/>
      <c r="BU71" s="48"/>
      <c r="BV71" s="48"/>
      <c r="BW71" s="48"/>
      <c r="BX71" s="48"/>
    </row>
    <row r="72" spans="1:76" ht="34.5" customHeight="1" x14ac:dyDescent="0.2">
      <c r="A72" s="61"/>
      <c r="B72" s="74"/>
      <c r="C72" s="74"/>
      <c r="D72" s="74"/>
      <c r="E72" s="74"/>
      <c r="F72" s="75"/>
      <c r="G72" s="56" t="s">
        <v>91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4" t="s">
        <v>93</v>
      </c>
      <c r="AA72" s="65"/>
      <c r="AB72" s="65"/>
      <c r="AC72" s="65"/>
      <c r="AD72" s="62"/>
      <c r="AE72" s="66" t="s">
        <v>86</v>
      </c>
      <c r="AF72" s="67"/>
      <c r="AG72" s="67"/>
      <c r="AH72" s="67"/>
      <c r="AI72" s="67"/>
      <c r="AJ72" s="67"/>
      <c r="AK72" s="67"/>
      <c r="AL72" s="67"/>
      <c r="AM72" s="67"/>
      <c r="AN72" s="68"/>
      <c r="AO72" s="76"/>
      <c r="AP72" s="77"/>
      <c r="AQ72" s="77"/>
      <c r="AR72" s="77"/>
      <c r="AS72" s="77"/>
      <c r="AT72" s="77"/>
      <c r="AU72" s="77"/>
      <c r="AV72" s="78"/>
      <c r="AW72" s="59">
        <v>20</v>
      </c>
      <c r="AX72" s="59"/>
      <c r="AY72" s="59"/>
      <c r="AZ72" s="59"/>
      <c r="BA72" s="59"/>
      <c r="BB72" s="59"/>
      <c r="BC72" s="59"/>
      <c r="BD72" s="59"/>
      <c r="BE72" s="59">
        <f t="shared" si="1"/>
        <v>20</v>
      </c>
      <c r="BF72" s="59"/>
      <c r="BG72" s="59"/>
      <c r="BH72" s="59"/>
      <c r="BI72" s="59"/>
      <c r="BJ72" s="59"/>
      <c r="BK72" s="59"/>
      <c r="BL72" s="59"/>
      <c r="BR72" s="48"/>
      <c r="BS72" s="48"/>
      <c r="BT72" s="48"/>
      <c r="BU72" s="48"/>
      <c r="BV72" s="48"/>
      <c r="BW72" s="48"/>
      <c r="BX72" s="48"/>
    </row>
    <row r="73" spans="1:76" ht="33.75" customHeight="1" x14ac:dyDescent="0.2">
      <c r="A73" s="61"/>
      <c r="B73" s="74"/>
      <c r="C73" s="74"/>
      <c r="D73" s="74"/>
      <c r="E73" s="74"/>
      <c r="F73" s="75"/>
      <c r="G73" s="56" t="s">
        <v>92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64" t="s">
        <v>93</v>
      </c>
      <c r="AA73" s="65"/>
      <c r="AB73" s="65"/>
      <c r="AC73" s="65"/>
      <c r="AD73" s="62"/>
      <c r="AE73" s="69"/>
      <c r="AF73" s="70"/>
      <c r="AG73" s="70"/>
      <c r="AH73" s="70"/>
      <c r="AI73" s="70"/>
      <c r="AJ73" s="70"/>
      <c r="AK73" s="70"/>
      <c r="AL73" s="70"/>
      <c r="AM73" s="70"/>
      <c r="AN73" s="71"/>
      <c r="AO73" s="76"/>
      <c r="AP73" s="77"/>
      <c r="AQ73" s="77"/>
      <c r="AR73" s="77"/>
      <c r="AS73" s="77"/>
      <c r="AT73" s="77"/>
      <c r="AU73" s="77"/>
      <c r="AV73" s="78"/>
      <c r="AW73" s="59">
        <v>100</v>
      </c>
      <c r="AX73" s="59"/>
      <c r="AY73" s="59"/>
      <c r="AZ73" s="59"/>
      <c r="BA73" s="59"/>
      <c r="BB73" s="59"/>
      <c r="BC73" s="59"/>
      <c r="BD73" s="59"/>
      <c r="BE73" s="59">
        <f t="shared" si="1"/>
        <v>100</v>
      </c>
      <c r="BF73" s="59"/>
      <c r="BG73" s="59"/>
      <c r="BH73" s="59"/>
      <c r="BI73" s="59"/>
      <c r="BJ73" s="59"/>
      <c r="BK73" s="59"/>
      <c r="BL73" s="59"/>
    </row>
    <row r="74" spans="1:76" ht="24.75" customHeight="1" x14ac:dyDescent="0.2">
      <c r="A74" s="61"/>
      <c r="B74" s="74"/>
      <c r="C74" s="74"/>
      <c r="D74" s="74"/>
      <c r="E74" s="74"/>
      <c r="F74" s="75"/>
      <c r="G74" s="72" t="s">
        <v>102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64" t="s">
        <v>93</v>
      </c>
      <c r="AA74" s="65"/>
      <c r="AB74" s="65"/>
      <c r="AC74" s="65"/>
      <c r="AD74" s="62"/>
      <c r="AE74" s="66" t="s">
        <v>86</v>
      </c>
      <c r="AF74" s="67"/>
      <c r="AG74" s="67"/>
      <c r="AH74" s="67"/>
      <c r="AI74" s="67"/>
      <c r="AJ74" s="67"/>
      <c r="AK74" s="67"/>
      <c r="AL74" s="67"/>
      <c r="AM74" s="67"/>
      <c r="AN74" s="68"/>
      <c r="AO74" s="76">
        <v>228</v>
      </c>
      <c r="AP74" s="77"/>
      <c r="AQ74" s="77"/>
      <c r="AR74" s="77"/>
      <c r="AS74" s="77"/>
      <c r="AT74" s="77"/>
      <c r="AU74" s="77"/>
      <c r="AV74" s="78"/>
      <c r="AW74" s="59"/>
      <c r="AX74" s="59"/>
      <c r="AY74" s="59"/>
      <c r="AZ74" s="59"/>
      <c r="BA74" s="59"/>
      <c r="BB74" s="59"/>
      <c r="BC74" s="59"/>
      <c r="BD74" s="59"/>
      <c r="BE74" s="59">
        <f t="shared" si="1"/>
        <v>228</v>
      </c>
      <c r="BF74" s="59"/>
      <c r="BG74" s="59"/>
      <c r="BH74" s="59"/>
      <c r="BI74" s="59"/>
      <c r="BJ74" s="59"/>
      <c r="BK74" s="59"/>
      <c r="BL74" s="59"/>
    </row>
    <row r="75" spans="1:76" ht="26.25" customHeight="1" x14ac:dyDescent="0.2">
      <c r="A75" s="61"/>
      <c r="B75" s="74"/>
      <c r="C75" s="74"/>
      <c r="D75" s="74"/>
      <c r="E75" s="74"/>
      <c r="F75" s="75"/>
      <c r="G75" s="110" t="s">
        <v>106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2"/>
      <c r="Z75" s="64" t="s">
        <v>103</v>
      </c>
      <c r="AA75" s="65"/>
      <c r="AB75" s="65"/>
      <c r="AC75" s="65"/>
      <c r="AD75" s="62"/>
      <c r="AE75" s="69"/>
      <c r="AF75" s="70"/>
      <c r="AG75" s="70"/>
      <c r="AH75" s="70"/>
      <c r="AI75" s="70"/>
      <c r="AJ75" s="70"/>
      <c r="AK75" s="70"/>
      <c r="AL75" s="70"/>
      <c r="AM75" s="70"/>
      <c r="AN75" s="71"/>
      <c r="AO75" s="76">
        <v>16</v>
      </c>
      <c r="AP75" s="77"/>
      <c r="AQ75" s="77"/>
      <c r="AR75" s="77"/>
      <c r="AS75" s="77"/>
      <c r="AT75" s="77"/>
      <c r="AU75" s="77"/>
      <c r="AV75" s="78"/>
      <c r="AW75" s="59"/>
      <c r="AX75" s="59"/>
      <c r="AY75" s="59"/>
      <c r="AZ75" s="59"/>
      <c r="BA75" s="59"/>
      <c r="BB75" s="59"/>
      <c r="BC75" s="59"/>
      <c r="BD75" s="59"/>
      <c r="BE75" s="59">
        <f t="shared" si="1"/>
        <v>16</v>
      </c>
      <c r="BF75" s="59"/>
      <c r="BG75" s="59"/>
      <c r="BH75" s="59"/>
      <c r="BI75" s="59"/>
      <c r="BJ75" s="59"/>
      <c r="BK75" s="59"/>
      <c r="BL75" s="59"/>
    </row>
    <row r="76" spans="1:76" s="2" customFormat="1" ht="18" customHeight="1" x14ac:dyDescent="0.2">
      <c r="A76" s="86">
        <v>0</v>
      </c>
      <c r="B76" s="86"/>
      <c r="C76" s="86"/>
      <c r="D76" s="86"/>
      <c r="E76" s="86"/>
      <c r="F76" s="87"/>
      <c r="G76" s="88" t="s">
        <v>59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129"/>
      <c r="AA76" s="130"/>
      <c r="AB76" s="130"/>
      <c r="AC76" s="130"/>
      <c r="AD76" s="130"/>
      <c r="AE76" s="143"/>
      <c r="AF76" s="144"/>
      <c r="AG76" s="144"/>
      <c r="AH76" s="144"/>
      <c r="AI76" s="144"/>
      <c r="AJ76" s="144"/>
      <c r="AK76" s="144"/>
      <c r="AL76" s="144"/>
      <c r="AM76" s="144"/>
      <c r="AN76" s="145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76" ht="34.5" customHeight="1" x14ac:dyDescent="0.2">
      <c r="A77" s="60">
        <v>0</v>
      </c>
      <c r="B77" s="60"/>
      <c r="C77" s="60"/>
      <c r="D77" s="60"/>
      <c r="E77" s="60"/>
      <c r="F77" s="61"/>
      <c r="G77" s="84" t="s">
        <v>99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62" t="s">
        <v>54</v>
      </c>
      <c r="AA77" s="63"/>
      <c r="AB77" s="63"/>
      <c r="AC77" s="63"/>
      <c r="AD77" s="63"/>
      <c r="AE77" s="64" t="s">
        <v>72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55">
        <f>(20800+500000)/AO69</f>
        <v>52.001997004493262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f t="shared" ref="BE77:BE83" si="2">AO77+AW77</f>
        <v>52.001997004493262</v>
      </c>
      <c r="BF77" s="55"/>
      <c r="BG77" s="55"/>
      <c r="BH77" s="55"/>
      <c r="BI77" s="55"/>
      <c r="BJ77" s="55"/>
      <c r="BK77" s="55"/>
      <c r="BL77" s="55"/>
    </row>
    <row r="78" spans="1:76" ht="34.5" customHeight="1" x14ac:dyDescent="0.2">
      <c r="A78" s="60"/>
      <c r="B78" s="60"/>
      <c r="C78" s="60"/>
      <c r="D78" s="60"/>
      <c r="E78" s="60"/>
      <c r="F78" s="61"/>
      <c r="G78" s="84" t="s">
        <v>100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62" t="s">
        <v>54</v>
      </c>
      <c r="AA78" s="63"/>
      <c r="AB78" s="63"/>
      <c r="AC78" s="63"/>
      <c r="AD78" s="63"/>
      <c r="AE78" s="64" t="s">
        <v>72</v>
      </c>
      <c r="AF78" s="79"/>
      <c r="AG78" s="79"/>
      <c r="AH78" s="79"/>
      <c r="AI78" s="79"/>
      <c r="AJ78" s="79"/>
      <c r="AK78" s="79"/>
      <c r="AL78" s="79"/>
      <c r="AM78" s="79"/>
      <c r="AN78" s="80"/>
      <c r="AO78" s="55">
        <f>(42240+500000)/AO70</f>
        <v>57.017875920084123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>
        <f t="shared" si="2"/>
        <v>57.017875920084123</v>
      </c>
      <c r="BF78" s="55"/>
      <c r="BG78" s="55"/>
      <c r="BH78" s="55"/>
      <c r="BI78" s="55"/>
      <c r="BJ78" s="55"/>
      <c r="BK78" s="55"/>
      <c r="BL78" s="55"/>
    </row>
    <row r="79" spans="1:76" ht="34.5" customHeight="1" x14ac:dyDescent="0.2">
      <c r="A79" s="60"/>
      <c r="B79" s="60"/>
      <c r="C79" s="60"/>
      <c r="D79" s="60"/>
      <c r="E79" s="60"/>
      <c r="F79" s="61"/>
      <c r="G79" s="56" t="s">
        <v>85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62" t="s">
        <v>54</v>
      </c>
      <c r="AA79" s="63"/>
      <c r="AB79" s="63"/>
      <c r="AC79" s="63"/>
      <c r="AD79" s="63"/>
      <c r="AE79" s="64" t="s">
        <v>72</v>
      </c>
      <c r="AF79" s="65"/>
      <c r="AG79" s="65"/>
      <c r="AH79" s="65"/>
      <c r="AI79" s="65"/>
      <c r="AJ79" s="65"/>
      <c r="AK79" s="65"/>
      <c r="AL79" s="65"/>
      <c r="AM79" s="65"/>
      <c r="AN79" s="62"/>
      <c r="AO79" s="55">
        <f>AO64/AO71</f>
        <v>27.390062821245003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>
        <f t="shared" si="2"/>
        <v>27.390062821245003</v>
      </c>
      <c r="BF79" s="55"/>
      <c r="BG79" s="55"/>
      <c r="BH79" s="55"/>
      <c r="BI79" s="55"/>
      <c r="BJ79" s="55"/>
      <c r="BK79" s="55"/>
      <c r="BL79" s="55"/>
    </row>
    <row r="80" spans="1:76" ht="34.5" customHeight="1" x14ac:dyDescent="0.2">
      <c r="A80" s="60"/>
      <c r="B80" s="60"/>
      <c r="C80" s="60"/>
      <c r="D80" s="60"/>
      <c r="E80" s="60"/>
      <c r="F80" s="61"/>
      <c r="G80" s="56" t="s">
        <v>95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62" t="s">
        <v>54</v>
      </c>
      <c r="AA80" s="63"/>
      <c r="AB80" s="63"/>
      <c r="AC80" s="63"/>
      <c r="AD80" s="63"/>
      <c r="AE80" s="64" t="s">
        <v>72</v>
      </c>
      <c r="AF80" s="65"/>
      <c r="AG80" s="65"/>
      <c r="AH80" s="65"/>
      <c r="AI80" s="65"/>
      <c r="AJ80" s="65"/>
      <c r="AK80" s="65"/>
      <c r="AL80" s="65"/>
      <c r="AM80" s="65"/>
      <c r="AN80" s="62"/>
      <c r="AO80" s="52"/>
      <c r="AP80" s="53"/>
      <c r="AQ80" s="53"/>
      <c r="AR80" s="53"/>
      <c r="AS80" s="53"/>
      <c r="AT80" s="53"/>
      <c r="AU80" s="53"/>
      <c r="AV80" s="54"/>
      <c r="AW80" s="55">
        <f>5940000/AW72</f>
        <v>297000</v>
      </c>
      <c r="AX80" s="55"/>
      <c r="AY80" s="55"/>
      <c r="AZ80" s="55"/>
      <c r="BA80" s="55"/>
      <c r="BB80" s="55"/>
      <c r="BC80" s="55"/>
      <c r="BD80" s="55"/>
      <c r="BE80" s="55">
        <f t="shared" si="2"/>
        <v>297000</v>
      </c>
      <c r="BF80" s="55"/>
      <c r="BG80" s="55"/>
      <c r="BH80" s="55"/>
      <c r="BI80" s="55"/>
      <c r="BJ80" s="55"/>
      <c r="BK80" s="55"/>
      <c r="BL80" s="55"/>
    </row>
    <row r="81" spans="1:64" ht="34.5" customHeight="1" x14ac:dyDescent="0.2">
      <c r="A81" s="60"/>
      <c r="B81" s="60"/>
      <c r="C81" s="60"/>
      <c r="D81" s="60"/>
      <c r="E81" s="60"/>
      <c r="F81" s="61"/>
      <c r="G81" s="56" t="s">
        <v>96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62" t="s">
        <v>54</v>
      </c>
      <c r="AA81" s="63"/>
      <c r="AB81" s="63"/>
      <c r="AC81" s="63"/>
      <c r="AD81" s="63"/>
      <c r="AE81" s="64" t="s">
        <v>72</v>
      </c>
      <c r="AF81" s="65"/>
      <c r="AG81" s="65"/>
      <c r="AH81" s="65"/>
      <c r="AI81" s="65"/>
      <c r="AJ81" s="65"/>
      <c r="AK81" s="65"/>
      <c r="AL81" s="65"/>
      <c r="AM81" s="65"/>
      <c r="AN81" s="62"/>
      <c r="AO81" s="52"/>
      <c r="AP81" s="53"/>
      <c r="AQ81" s="53"/>
      <c r="AR81" s="53"/>
      <c r="AS81" s="53"/>
      <c r="AT81" s="53"/>
      <c r="AU81" s="53"/>
      <c r="AV81" s="54"/>
      <c r="AW81" s="55">
        <f>2150200/AW73</f>
        <v>21502</v>
      </c>
      <c r="AX81" s="55"/>
      <c r="AY81" s="55"/>
      <c r="AZ81" s="55"/>
      <c r="BA81" s="55"/>
      <c r="BB81" s="55"/>
      <c r="BC81" s="55"/>
      <c r="BD81" s="55"/>
      <c r="BE81" s="55">
        <f t="shared" si="2"/>
        <v>21502</v>
      </c>
      <c r="BF81" s="55"/>
      <c r="BG81" s="55"/>
      <c r="BH81" s="55"/>
      <c r="BI81" s="55"/>
      <c r="BJ81" s="55"/>
      <c r="BK81" s="55"/>
      <c r="BL81" s="55"/>
    </row>
    <row r="82" spans="1:64" ht="19.5" customHeight="1" x14ac:dyDescent="0.2">
      <c r="A82" s="60"/>
      <c r="B82" s="60"/>
      <c r="C82" s="60"/>
      <c r="D82" s="60"/>
      <c r="E82" s="60"/>
      <c r="F82" s="61"/>
      <c r="G82" s="56" t="s">
        <v>104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62" t="s">
        <v>54</v>
      </c>
      <c r="AA82" s="63"/>
      <c r="AB82" s="63"/>
      <c r="AC82" s="63"/>
      <c r="AD82" s="63"/>
      <c r="AE82" s="64" t="s">
        <v>72</v>
      </c>
      <c r="AF82" s="65"/>
      <c r="AG82" s="65"/>
      <c r="AH82" s="65"/>
      <c r="AI82" s="65"/>
      <c r="AJ82" s="65"/>
      <c r="AK82" s="65"/>
      <c r="AL82" s="65"/>
      <c r="AM82" s="65"/>
      <c r="AN82" s="62"/>
      <c r="AO82" s="52">
        <f>AO66/AO74</f>
        <v>74.561403508771932</v>
      </c>
      <c r="AP82" s="53"/>
      <c r="AQ82" s="53"/>
      <c r="AR82" s="53"/>
      <c r="AS82" s="53"/>
      <c r="AT82" s="53"/>
      <c r="AU82" s="53"/>
      <c r="AV82" s="54"/>
      <c r="AW82" s="55"/>
      <c r="AX82" s="55"/>
      <c r="AY82" s="55"/>
      <c r="AZ82" s="55"/>
      <c r="BA82" s="55"/>
      <c r="BB82" s="55"/>
      <c r="BC82" s="55"/>
      <c r="BD82" s="55"/>
      <c r="BE82" s="55">
        <f t="shared" si="2"/>
        <v>74.561403508771932</v>
      </c>
      <c r="BF82" s="55"/>
      <c r="BG82" s="55"/>
      <c r="BH82" s="55"/>
      <c r="BI82" s="55"/>
      <c r="BJ82" s="55"/>
      <c r="BK82" s="55"/>
      <c r="BL82" s="55"/>
    </row>
    <row r="83" spans="1:64" ht="34.5" customHeight="1" x14ac:dyDescent="0.2">
      <c r="A83" s="60"/>
      <c r="B83" s="60"/>
      <c r="C83" s="60"/>
      <c r="D83" s="60"/>
      <c r="E83" s="60"/>
      <c r="F83" s="61"/>
      <c r="G83" s="56" t="s">
        <v>105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62" t="s">
        <v>54</v>
      </c>
      <c r="AA83" s="63"/>
      <c r="AB83" s="63"/>
      <c r="AC83" s="63"/>
      <c r="AD83" s="63"/>
      <c r="AE83" s="64" t="s">
        <v>72</v>
      </c>
      <c r="AF83" s="65"/>
      <c r="AG83" s="65"/>
      <c r="AH83" s="65"/>
      <c r="AI83" s="65"/>
      <c r="AJ83" s="65"/>
      <c r="AK83" s="65"/>
      <c r="AL83" s="65"/>
      <c r="AM83" s="65"/>
      <c r="AN83" s="62"/>
      <c r="AO83" s="52">
        <f>AO67/AO75</f>
        <v>4500</v>
      </c>
      <c r="AP83" s="53"/>
      <c r="AQ83" s="53"/>
      <c r="AR83" s="53"/>
      <c r="AS83" s="53"/>
      <c r="AT83" s="53"/>
      <c r="AU83" s="53"/>
      <c r="AV83" s="54"/>
      <c r="AW83" s="55"/>
      <c r="AX83" s="55"/>
      <c r="AY83" s="55"/>
      <c r="AZ83" s="55"/>
      <c r="BA83" s="55"/>
      <c r="BB83" s="55"/>
      <c r="BC83" s="55"/>
      <c r="BD83" s="55"/>
      <c r="BE83" s="55">
        <f t="shared" si="2"/>
        <v>4500</v>
      </c>
      <c r="BF83" s="55"/>
      <c r="BG83" s="55"/>
      <c r="BH83" s="55"/>
      <c r="BI83" s="55"/>
      <c r="BJ83" s="55"/>
      <c r="BK83" s="55"/>
      <c r="BL83" s="55"/>
    </row>
    <row r="84" spans="1:64" s="2" customFormat="1" ht="18" customHeight="1" x14ac:dyDescent="0.2">
      <c r="A84" s="86">
        <v>0</v>
      </c>
      <c r="B84" s="86"/>
      <c r="C84" s="86"/>
      <c r="D84" s="86"/>
      <c r="E84" s="86"/>
      <c r="F84" s="87"/>
      <c r="G84" s="88" t="s">
        <v>60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129"/>
      <c r="AA84" s="130"/>
      <c r="AB84" s="130"/>
      <c r="AC84" s="130"/>
      <c r="AD84" s="130"/>
      <c r="AE84" s="143"/>
      <c r="AF84" s="144"/>
      <c r="AG84" s="144"/>
      <c r="AH84" s="144"/>
      <c r="AI84" s="144"/>
      <c r="AJ84" s="144"/>
      <c r="AK84" s="144"/>
      <c r="AL84" s="144"/>
      <c r="AM84" s="144"/>
      <c r="AN84" s="145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</row>
    <row r="85" spans="1:64" ht="78.75" customHeight="1" x14ac:dyDescent="0.2">
      <c r="A85" s="60">
        <v>0</v>
      </c>
      <c r="B85" s="60"/>
      <c r="C85" s="60"/>
      <c r="D85" s="60"/>
      <c r="E85" s="60"/>
      <c r="F85" s="61"/>
      <c r="G85" s="84" t="s">
        <v>61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62" t="s">
        <v>62</v>
      </c>
      <c r="AA85" s="63"/>
      <c r="AB85" s="63"/>
      <c r="AC85" s="63"/>
      <c r="AD85" s="63"/>
      <c r="AE85" s="64" t="s">
        <v>72</v>
      </c>
      <c r="AF85" s="79"/>
      <c r="AG85" s="79"/>
      <c r="AH85" s="79"/>
      <c r="AI85" s="79"/>
      <c r="AJ85" s="79"/>
      <c r="AK85" s="79"/>
      <c r="AL85" s="79"/>
      <c r="AM85" s="79"/>
      <c r="AN85" s="80"/>
      <c r="AO85" s="55">
        <v>100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>
        <f>AO85+AW85</f>
        <v>100</v>
      </c>
      <c r="BF85" s="55"/>
      <c r="BG85" s="55"/>
      <c r="BH85" s="55"/>
      <c r="BI85" s="55"/>
      <c r="BJ85" s="55"/>
      <c r="BK85" s="55"/>
      <c r="BL85" s="55"/>
    </row>
    <row r="86" spans="1:64" ht="15.7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</row>
    <row r="87" spans="1:64" ht="15.7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</row>
    <row r="88" spans="1:64" ht="28.5" customHeight="1" x14ac:dyDescent="0.25">
      <c r="A88" s="150" t="s">
        <v>81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41"/>
      <c r="AO88" s="137" t="s">
        <v>80</v>
      </c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36"/>
      <c r="BI88" s="36"/>
      <c r="BJ88" s="36"/>
      <c r="BK88" s="36"/>
      <c r="BL88" s="36"/>
    </row>
    <row r="89" spans="1:64" ht="14.25" customHeight="1" x14ac:dyDescent="0.2">
      <c r="W89" s="127" t="s">
        <v>5</v>
      </c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29"/>
      <c r="AO89" s="126" t="s">
        <v>38</v>
      </c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</row>
    <row r="90" spans="1:64" ht="15.75" customHeight="1" x14ac:dyDescent="0.2">
      <c r="A90" s="139" t="s">
        <v>3</v>
      </c>
      <c r="B90" s="139"/>
      <c r="C90" s="139"/>
      <c r="D90" s="139"/>
      <c r="E90" s="139"/>
      <c r="F90" s="139"/>
    </row>
    <row r="91" spans="1:64" ht="18" customHeight="1" x14ac:dyDescent="0.25">
      <c r="A91" s="149" t="s">
        <v>64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8"/>
    </row>
    <row r="92" spans="1:64" x14ac:dyDescent="0.2">
      <c r="A92" s="46" t="s">
        <v>34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8"/>
    </row>
    <row r="93" spans="1:64" ht="10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64" ht="15.75" customHeight="1" x14ac:dyDescent="0.25">
      <c r="A94" s="135" t="s">
        <v>65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3"/>
      <c r="AO94" s="128" t="s">
        <v>76</v>
      </c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</row>
    <row r="95" spans="1:64" x14ac:dyDescent="0.2">
      <c r="W95" s="127" t="s">
        <v>5</v>
      </c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29"/>
      <c r="AO95" s="126" t="s">
        <v>38</v>
      </c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</row>
    <row r="96" spans="1:64" ht="17.25" customHeight="1" x14ac:dyDescent="0.2">
      <c r="A96" s="133">
        <f>AO7</f>
        <v>44788</v>
      </c>
      <c r="B96" s="134"/>
      <c r="C96" s="134"/>
      <c r="D96" s="134"/>
      <c r="E96" s="134"/>
      <c r="F96" s="134"/>
      <c r="G96" s="134"/>
      <c r="H96" s="134"/>
    </row>
    <row r="97" spans="1:17" x14ac:dyDescent="0.2">
      <c r="A97" s="132" t="s">
        <v>32</v>
      </c>
      <c r="B97" s="132"/>
      <c r="C97" s="132"/>
      <c r="D97" s="132"/>
      <c r="E97" s="132"/>
      <c r="F97" s="132"/>
      <c r="G97" s="132"/>
      <c r="H97" s="132"/>
      <c r="I97" s="11"/>
      <c r="J97" s="11"/>
      <c r="K97" s="11"/>
      <c r="L97" s="11"/>
      <c r="M97" s="11"/>
      <c r="N97" s="11"/>
      <c r="O97" s="11"/>
      <c r="P97" s="11"/>
      <c r="Q97" s="11"/>
    </row>
    <row r="98" spans="1:17" ht="24" customHeight="1" x14ac:dyDescent="0.2">
      <c r="A98" s="28" t="s">
        <v>33</v>
      </c>
      <c r="B98" s="28"/>
      <c r="C98" s="28"/>
      <c r="D98" s="28"/>
      <c r="E98" s="28"/>
      <c r="F98" s="28"/>
      <c r="G98" s="28"/>
      <c r="H98" s="28"/>
    </row>
  </sheetData>
  <mergeCells count="308">
    <mergeCell ref="AW85:BD85"/>
    <mergeCell ref="AW79:BD79"/>
    <mergeCell ref="G64:Y64"/>
    <mergeCell ref="A91:V91"/>
    <mergeCell ref="AO84:AV84"/>
    <mergeCell ref="W89:AM89"/>
    <mergeCell ref="AO89:BG89"/>
    <mergeCell ref="A88:V88"/>
    <mergeCell ref="AW84:BD84"/>
    <mergeCell ref="A84:F84"/>
    <mergeCell ref="BE85:BL85"/>
    <mergeCell ref="AO71:AV71"/>
    <mergeCell ref="A85:F85"/>
    <mergeCell ref="G85:Y85"/>
    <mergeCell ref="Z85:AD85"/>
    <mergeCell ref="AE85:AN85"/>
    <mergeCell ref="AO85:AV85"/>
    <mergeCell ref="AW71:BD71"/>
    <mergeCell ref="AO68:AV68"/>
    <mergeCell ref="G69:Y69"/>
    <mergeCell ref="Z69:AD69"/>
    <mergeCell ref="AE69:AN69"/>
    <mergeCell ref="G76:Y76"/>
    <mergeCell ref="G71:Y71"/>
    <mergeCell ref="BE84:BL84"/>
    <mergeCell ref="AO77:AV77"/>
    <mergeCell ref="AW77:BD77"/>
    <mergeCell ref="BE76:BL76"/>
    <mergeCell ref="A77:F77"/>
    <mergeCell ref="G77:Y77"/>
    <mergeCell ref="Z77:AD77"/>
    <mergeCell ref="AE77:AN77"/>
    <mergeCell ref="G84:Y84"/>
    <mergeCell ref="Z84:AD84"/>
    <mergeCell ref="AE84:AN84"/>
    <mergeCell ref="AE76:AN76"/>
    <mergeCell ref="A71:F71"/>
    <mergeCell ref="AE79:AN79"/>
    <mergeCell ref="Z71:AD71"/>
    <mergeCell ref="AE71:AN71"/>
    <mergeCell ref="G79:Y79"/>
    <mergeCell ref="Z79:AD79"/>
    <mergeCell ref="A72:F72"/>
    <mergeCell ref="A79:F79"/>
    <mergeCell ref="G75:Y75"/>
    <mergeCell ref="Z74:AD74"/>
    <mergeCell ref="BE62:BL62"/>
    <mergeCell ref="A62:F62"/>
    <mergeCell ref="Z63:AD63"/>
    <mergeCell ref="AE63:AN63"/>
    <mergeCell ref="BE63:BL63"/>
    <mergeCell ref="Z76:AD76"/>
    <mergeCell ref="AO69:AV69"/>
    <mergeCell ref="AW69:BD69"/>
    <mergeCell ref="AW68:BD68"/>
    <mergeCell ref="BE68:BL68"/>
    <mergeCell ref="BE69:BL69"/>
    <mergeCell ref="AO76:AV76"/>
    <mergeCell ref="AW76:BD76"/>
    <mergeCell ref="A76:F76"/>
    <mergeCell ref="BE64:BL64"/>
    <mergeCell ref="BE71:BL71"/>
    <mergeCell ref="AE64:AN64"/>
    <mergeCell ref="A69:F69"/>
    <mergeCell ref="A70:F70"/>
    <mergeCell ref="Z68:AD68"/>
    <mergeCell ref="AE68:AN68"/>
    <mergeCell ref="A97:H97"/>
    <mergeCell ref="A96:H96"/>
    <mergeCell ref="A94:V94"/>
    <mergeCell ref="W94:AM94"/>
    <mergeCell ref="AO94:BG94"/>
    <mergeCell ref="AO88:BG88"/>
    <mergeCell ref="A90:F90"/>
    <mergeCell ref="BE58:BL58"/>
    <mergeCell ref="AB51:AI52"/>
    <mergeCell ref="AJ51:AQ52"/>
    <mergeCell ref="A51:C52"/>
    <mergeCell ref="A58:F58"/>
    <mergeCell ref="AE58:AN58"/>
    <mergeCell ref="A55:C55"/>
    <mergeCell ref="D55:AA55"/>
    <mergeCell ref="AB55:AI55"/>
    <mergeCell ref="AJ55:AQ55"/>
    <mergeCell ref="AR55:AY55"/>
    <mergeCell ref="G62:Y62"/>
    <mergeCell ref="Z62:AD62"/>
    <mergeCell ref="AE62:AN62"/>
    <mergeCell ref="AO62:AV62"/>
    <mergeCell ref="AE59:AN59"/>
    <mergeCell ref="AW62:BD62"/>
    <mergeCell ref="AO95:BG95"/>
    <mergeCell ref="W95:AM95"/>
    <mergeCell ref="W88:AM88"/>
    <mergeCell ref="G29:BL29"/>
    <mergeCell ref="I23:S23"/>
    <mergeCell ref="A25:BL25"/>
    <mergeCell ref="A33:BL33"/>
    <mergeCell ref="A61:F61"/>
    <mergeCell ref="Z61:AD61"/>
    <mergeCell ref="AE61:AN61"/>
    <mergeCell ref="G59:Y59"/>
    <mergeCell ref="AW58:BD58"/>
    <mergeCell ref="Z59:AD59"/>
    <mergeCell ref="A47:C47"/>
    <mergeCell ref="D47:AB47"/>
    <mergeCell ref="AC47:AJ47"/>
    <mergeCell ref="AK47:AR47"/>
    <mergeCell ref="Z64:AD64"/>
    <mergeCell ref="A63:F63"/>
    <mergeCell ref="G63:Y63"/>
    <mergeCell ref="AO63:AV63"/>
    <mergeCell ref="AW63:BD63"/>
    <mergeCell ref="A64:F64"/>
    <mergeCell ref="AO64:AV64"/>
    <mergeCell ref="A54:C54"/>
    <mergeCell ref="A59:F59"/>
    <mergeCell ref="A57:BL57"/>
    <mergeCell ref="D54:AA54"/>
    <mergeCell ref="AB54:AI54"/>
    <mergeCell ref="AW59:BD59"/>
    <mergeCell ref="AO6:BF6"/>
    <mergeCell ref="AO4:BL4"/>
    <mergeCell ref="AO5:BL5"/>
    <mergeCell ref="B16:L16"/>
    <mergeCell ref="N16:AS16"/>
    <mergeCell ref="AU16:BB16"/>
    <mergeCell ref="B13:L13"/>
    <mergeCell ref="B14:L14"/>
    <mergeCell ref="N14:AS14"/>
    <mergeCell ref="AU14:BB14"/>
    <mergeCell ref="A10:BL10"/>
    <mergeCell ref="AO7:AU7"/>
    <mergeCell ref="AW7:BF7"/>
    <mergeCell ref="A31:F31"/>
    <mergeCell ref="G31:BL31"/>
    <mergeCell ref="A22:T22"/>
    <mergeCell ref="BD22:BL22"/>
    <mergeCell ref="T23:W2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D46:AB46"/>
    <mergeCell ref="AS45:AZ45"/>
    <mergeCell ref="AC46:AJ46"/>
    <mergeCell ref="A23:H23"/>
    <mergeCell ref="B17:L17"/>
    <mergeCell ref="N13:AS13"/>
    <mergeCell ref="AU13:BB13"/>
    <mergeCell ref="A28:BL28"/>
    <mergeCell ref="A29:F29"/>
    <mergeCell ref="A45:C45"/>
    <mergeCell ref="G39:BL39"/>
    <mergeCell ref="A43:C44"/>
    <mergeCell ref="A41:AZ41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B53:AI53"/>
    <mergeCell ref="D51:AA52"/>
    <mergeCell ref="AJ53:AQ53"/>
    <mergeCell ref="D53:AA53"/>
    <mergeCell ref="AO58:AV58"/>
    <mergeCell ref="AJ54:AQ54"/>
    <mergeCell ref="AR54:AY54"/>
    <mergeCell ref="Z58:AD58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D45:AB45"/>
    <mergeCell ref="AC45:AJ45"/>
    <mergeCell ref="G30:BL30"/>
    <mergeCell ref="AK43:AR44"/>
    <mergeCell ref="AS42:AZ42"/>
    <mergeCell ref="N17:AS17"/>
    <mergeCell ref="AU17:BB17"/>
    <mergeCell ref="B19:L19"/>
    <mergeCell ref="N19:Y19"/>
    <mergeCell ref="AA19:AI19"/>
    <mergeCell ref="AA20:AI20"/>
    <mergeCell ref="B20:L20"/>
    <mergeCell ref="N20:Y20"/>
    <mergeCell ref="AS43:AZ44"/>
    <mergeCell ref="D43:AB44"/>
    <mergeCell ref="A26:BL26"/>
    <mergeCell ref="A65:F65"/>
    <mergeCell ref="G65:Y65"/>
    <mergeCell ref="Z65:AD65"/>
    <mergeCell ref="AE65:AN65"/>
    <mergeCell ref="AO65:AV65"/>
    <mergeCell ref="AW65:BD65"/>
    <mergeCell ref="A68:F68"/>
    <mergeCell ref="G68:Y68"/>
    <mergeCell ref="A60:F60"/>
    <mergeCell ref="AW60:BD60"/>
    <mergeCell ref="AW64:BD64"/>
    <mergeCell ref="Z70:AD70"/>
    <mergeCell ref="AE70:AN70"/>
    <mergeCell ref="AO70:AV70"/>
    <mergeCell ref="AW70:BD70"/>
    <mergeCell ref="G70:Y70"/>
    <mergeCell ref="BE70:BL70"/>
    <mergeCell ref="G72:Y72"/>
    <mergeCell ref="AO72:AV72"/>
    <mergeCell ref="BE65:BL65"/>
    <mergeCell ref="BE72:BL72"/>
    <mergeCell ref="BE73:BL73"/>
    <mergeCell ref="AE72:AN73"/>
    <mergeCell ref="G73:Y73"/>
    <mergeCell ref="Z72:AD72"/>
    <mergeCell ref="Z73:AD73"/>
    <mergeCell ref="BE78:BL78"/>
    <mergeCell ref="BE79:BL79"/>
    <mergeCell ref="A73:F73"/>
    <mergeCell ref="A78:F78"/>
    <mergeCell ref="G78:Y78"/>
    <mergeCell ref="Z78:AD78"/>
    <mergeCell ref="AE78:AN78"/>
    <mergeCell ref="AO78:AV78"/>
    <mergeCell ref="BE77:BL77"/>
    <mergeCell ref="AO73:AV73"/>
    <mergeCell ref="AW72:BD72"/>
    <mergeCell ref="AW73:BD73"/>
    <mergeCell ref="AW78:BD78"/>
    <mergeCell ref="AO79:AV79"/>
    <mergeCell ref="AW74:BD74"/>
    <mergeCell ref="AW75:BD75"/>
    <mergeCell ref="AO81:AV81"/>
    <mergeCell ref="AW80:BD80"/>
    <mergeCell ref="BE80:BL80"/>
    <mergeCell ref="BE81:BL81"/>
    <mergeCell ref="A81:F81"/>
    <mergeCell ref="G80:Y80"/>
    <mergeCell ref="G81:Y81"/>
    <mergeCell ref="Z80:AD80"/>
    <mergeCell ref="Z81:AD81"/>
    <mergeCell ref="AE80:AN80"/>
    <mergeCell ref="AE81:AN81"/>
    <mergeCell ref="AO80:AV80"/>
    <mergeCell ref="A80:F80"/>
    <mergeCell ref="AW66:BD66"/>
    <mergeCell ref="AW67:BD67"/>
    <mergeCell ref="BE66:BL66"/>
    <mergeCell ref="BE67:BL67"/>
    <mergeCell ref="AO66:AV66"/>
    <mergeCell ref="AO67:AV67"/>
    <mergeCell ref="A66:F66"/>
    <mergeCell ref="A67:F67"/>
    <mergeCell ref="G66:Y66"/>
    <mergeCell ref="Z66:AD66"/>
    <mergeCell ref="Z67:AD67"/>
    <mergeCell ref="AE66:AN66"/>
    <mergeCell ref="AE67:AN67"/>
    <mergeCell ref="G67:Y67"/>
    <mergeCell ref="AO83:AV83"/>
    <mergeCell ref="AW82:BD82"/>
    <mergeCell ref="AW83:BD83"/>
    <mergeCell ref="BE82:BL82"/>
    <mergeCell ref="BE83:BL83"/>
    <mergeCell ref="G83:Y83"/>
    <mergeCell ref="BE74:BL74"/>
    <mergeCell ref="BE75:BL75"/>
    <mergeCell ref="A82:F82"/>
    <mergeCell ref="A83:F83"/>
    <mergeCell ref="G82:Y82"/>
    <mergeCell ref="Z82:AD82"/>
    <mergeCell ref="Z83:AD83"/>
    <mergeCell ref="AE82:AN82"/>
    <mergeCell ref="AE83:AN83"/>
    <mergeCell ref="AO82:AV82"/>
    <mergeCell ref="Z75:AD75"/>
    <mergeCell ref="AE74:AN75"/>
    <mergeCell ref="G74:Y74"/>
    <mergeCell ref="A74:F74"/>
    <mergeCell ref="A75:F75"/>
    <mergeCell ref="AO74:AV74"/>
    <mergeCell ref="AO75:AV75"/>
    <mergeCell ref="AW81:BD81"/>
  </mergeCells>
  <phoneticPr fontId="0" type="noConversion"/>
  <conditionalFormatting sqref="G62 G85">
    <cfRule type="cellIs" dxfId="7" priority="2" stopIfTrue="1" operator="equal">
      <formula>$G61</formula>
    </cfRule>
  </conditionalFormatting>
  <conditionalFormatting sqref="D47:I47">
    <cfRule type="cellIs" dxfId="6" priority="3" stopIfTrue="1" operator="equal">
      <formula>$D46</formula>
    </cfRule>
  </conditionalFormatting>
  <conditionalFormatting sqref="B61:F71 B73:F85 A61:A85 A81:F83">
    <cfRule type="cellIs" dxfId="5" priority="4" stopIfTrue="1" operator="equal">
      <formula>0</formula>
    </cfRule>
  </conditionalFormatting>
  <conditionalFormatting sqref="D46 G61:L61 G76:L76">
    <cfRule type="cellIs" dxfId="4" priority="5" stopIfTrue="1" operator="equal">
      <formula>#REF!</formula>
    </cfRule>
  </conditionalFormatting>
  <conditionalFormatting sqref="G84:L84">
    <cfRule type="cellIs" dxfId="3" priority="6" stopIfTrue="1" operator="equal">
      <formula>#REF!</formula>
    </cfRule>
  </conditionalFormatting>
  <conditionalFormatting sqref="G77:G83 G63:G67 G69:G73 G75">
    <cfRule type="cellIs" dxfId="2" priority="7" stopIfTrue="1" operator="equal">
      <formula>#REF!</formula>
    </cfRule>
  </conditionalFormatting>
  <conditionalFormatting sqref="G68:L68">
    <cfRule type="cellIs" dxfId="1" priority="8" stopIfTrue="1" operator="equal">
      <formula>$G63</formula>
    </cfRule>
  </conditionalFormatting>
  <conditionalFormatting sqref="G80:G83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КПК1418110</vt:lpstr>
      <vt:lpstr>КПК1418110!Область_друку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2022-08-12T05:20:19Z</cp:lastPrinted>
  <dcterms:created xsi:type="dcterms:W3CDTF">2016-08-15T09:54:21Z</dcterms:created>
  <dcterms:modified xsi:type="dcterms:W3CDTF">2022-08-16T10:20:19Z</dcterms:modified>
</cp:coreProperties>
</file>