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307\Звіти УКБ 2021\"/>
    </mc:Choice>
  </mc:AlternateContent>
  <bookViews>
    <workbookView xWindow="0" yWindow="0" windowWidth="28800" windowHeight="12435"/>
  </bookViews>
  <sheets>
    <sheet name="звіт 31.12.2021" sheetId="3" r:id="rId1"/>
  </sheets>
  <definedNames>
    <definedName name="_xlnm.Print_Area" localSheetId="0">'звіт 31.12.2021'!$A$1:$M$138</definedName>
  </definedNames>
  <calcPr calcId="152511"/>
</workbook>
</file>

<file path=xl/calcChain.xml><?xml version="1.0" encoding="utf-8"?>
<calcChain xmlns="http://schemas.openxmlformats.org/spreadsheetml/2006/main">
  <c r="M84" i="3" l="1"/>
  <c r="L84" i="3"/>
  <c r="I59" i="3"/>
  <c r="J59" i="3"/>
  <c r="M59" i="3"/>
  <c r="I30" i="3"/>
  <c r="I33" i="3"/>
  <c r="J127" i="3"/>
  <c r="L127" i="3"/>
  <c r="M127" i="3"/>
  <c r="G127" i="3"/>
  <c r="L124" i="3"/>
  <c r="M124" i="3"/>
  <c r="J124" i="3"/>
  <c r="G124" i="3"/>
  <c r="L121" i="3"/>
  <c r="J121" i="3"/>
  <c r="G121" i="3"/>
  <c r="L118" i="3"/>
  <c r="J118" i="3"/>
  <c r="G118" i="3"/>
  <c r="L112" i="3"/>
  <c r="M112" i="3"/>
  <c r="G112" i="3"/>
  <c r="L111" i="3"/>
  <c r="M111" i="3"/>
  <c r="G108" i="3"/>
  <c r="L108" i="3"/>
  <c r="M108" i="3"/>
  <c r="L107" i="3"/>
  <c r="M107" i="3"/>
  <c r="L101" i="3"/>
  <c r="L100" i="3"/>
  <c r="J111" i="3"/>
  <c r="G111" i="3"/>
  <c r="J107" i="3"/>
  <c r="G107" i="3"/>
  <c r="L104" i="3"/>
  <c r="J104" i="3"/>
  <c r="G104" i="3"/>
  <c r="J101" i="3"/>
  <c r="G101" i="3"/>
  <c r="J100" i="3"/>
  <c r="G100" i="3"/>
  <c r="G92" i="3"/>
  <c r="F59" i="3"/>
  <c r="L31" i="3"/>
  <c r="J31" i="3"/>
  <c r="J32" i="3"/>
  <c r="M101" i="3"/>
  <c r="M100" i="3"/>
  <c r="M121" i="3"/>
  <c r="M118" i="3"/>
  <c r="M104" i="3"/>
  <c r="J108" i="3"/>
  <c r="G31" i="3"/>
  <c r="M31" i="3"/>
  <c r="F32" i="3"/>
  <c r="L32" i="3"/>
  <c r="F30" i="3"/>
  <c r="G30" i="3"/>
  <c r="L95" i="3"/>
  <c r="J95" i="3"/>
  <c r="G95" i="3"/>
  <c r="I91" i="3"/>
  <c r="L91" i="3"/>
  <c r="G91" i="3"/>
  <c r="L88" i="3"/>
  <c r="J88" i="3"/>
  <c r="G88" i="3"/>
  <c r="J85" i="3"/>
  <c r="M85" i="3"/>
  <c r="G85" i="3"/>
  <c r="J84" i="3"/>
  <c r="G84" i="3"/>
  <c r="L79" i="3"/>
  <c r="J79" i="3"/>
  <c r="G79" i="3"/>
  <c r="F76" i="3"/>
  <c r="I75" i="3"/>
  <c r="L75" i="3"/>
  <c r="G75" i="3"/>
  <c r="L74" i="3"/>
  <c r="J74" i="3"/>
  <c r="M74" i="3"/>
  <c r="J72" i="3"/>
  <c r="L71" i="3"/>
  <c r="J71" i="3"/>
  <c r="G71" i="3"/>
  <c r="I68" i="3"/>
  <c r="J68" i="3"/>
  <c r="G68" i="3"/>
  <c r="L67" i="3"/>
  <c r="J67" i="3"/>
  <c r="G67" i="3"/>
  <c r="L62" i="3"/>
  <c r="J62" i="3"/>
  <c r="G62" i="3"/>
  <c r="L58" i="3"/>
  <c r="J58" i="3"/>
  <c r="G58" i="3"/>
  <c r="L55" i="3"/>
  <c r="J55" i="3"/>
  <c r="G55" i="3"/>
  <c r="L52" i="3"/>
  <c r="J52" i="3"/>
  <c r="M52" i="3"/>
  <c r="G52" i="3"/>
  <c r="L51" i="3"/>
  <c r="J51" i="3"/>
  <c r="G51" i="3"/>
  <c r="M79" i="3"/>
  <c r="M88" i="3"/>
  <c r="M95" i="3"/>
  <c r="M62" i="3"/>
  <c r="M67" i="3"/>
  <c r="M55" i="3"/>
  <c r="M71" i="3"/>
  <c r="M58" i="3"/>
  <c r="L68" i="3"/>
  <c r="I76" i="3"/>
  <c r="J76" i="3"/>
  <c r="F72" i="3"/>
  <c r="J75" i="3"/>
  <c r="M75" i="3"/>
  <c r="L85" i="3"/>
  <c r="J91" i="3"/>
  <c r="M91" i="3"/>
  <c r="F33" i="3"/>
  <c r="M51" i="3"/>
  <c r="G76" i="3"/>
  <c r="G32" i="3"/>
  <c r="M32" i="3"/>
  <c r="G59" i="3"/>
  <c r="I92" i="3"/>
  <c r="J92" i="3"/>
  <c r="M92" i="3"/>
  <c r="M68" i="3"/>
  <c r="M76" i="3"/>
  <c r="F41" i="3"/>
  <c r="G41" i="3"/>
  <c r="G72" i="3"/>
  <c r="M72" i="3"/>
  <c r="L72" i="3"/>
  <c r="L76" i="3"/>
  <c r="G33" i="3"/>
  <c r="L92" i="3"/>
  <c r="L33" i="3"/>
  <c r="I41" i="3"/>
  <c r="L30" i="3"/>
  <c r="J30" i="3"/>
  <c r="J41" i="3"/>
  <c r="M41" i="3"/>
  <c r="L41" i="3"/>
  <c r="M30" i="3"/>
  <c r="J33" i="3"/>
  <c r="M33" i="3"/>
  <c r="L59" i="3"/>
</calcChain>
</file>

<file path=xl/sharedStrings.xml><?xml version="1.0" encoding="utf-8"?>
<sst xmlns="http://schemas.openxmlformats.org/spreadsheetml/2006/main" count="236" uniqueCount="110">
  <si>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</si>
  <si>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</si>
  <si>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</si>
  <si>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</si>
  <si>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</si>
  <si>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</si>
  <si>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</si>
  <si>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</si>
  <si>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</si>
  <si>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</si>
  <si>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</si>
  <si>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</si>
  <si>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</si>
  <si>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</si>
  <si>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</si>
  <si>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</si>
  <si>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</si>
  <si>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</si>
  <si>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</si>
  <si>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</si>
  <si>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</si>
  <si>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</si>
  <si>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</si>
  <si>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</si>
  <si>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</si>
  <si>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</si>
  <si>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</si>
  <si>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</si>
  <si>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</si>
  <si>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</si>
  <si>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</si>
  <si>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</si>
  <si>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</si>
  <si>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</si>
  <si>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</si>
  <si>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</si>
  <si>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</si>
  <si>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</si>
  <si>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</si>
  <si>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</si>
  <si>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</si>
  <si>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</si>
  <si>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</si>
  <si>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</si>
  <si>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од.</t>
  </si>
  <si>
    <t>рішення сесії</t>
  </si>
  <si>
    <t>грн.</t>
  </si>
  <si>
    <t>розрахунок</t>
  </si>
  <si>
    <t>%</t>
  </si>
  <si>
    <t>0443</t>
  </si>
  <si>
    <t>Будівництво освітніх установ та закладів</t>
  </si>
  <si>
    <t>Реалізація державної політики у сфері освіти</t>
  </si>
  <si>
    <t>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освіті.</t>
  </si>
  <si>
    <t>Забезпечення виконання робіт з реконструкції освітніх установ та закладів</t>
  </si>
  <si>
    <t>Реконструкція та добудова існуючих навчальних закладів</t>
  </si>
  <si>
    <t>кв.м</t>
  </si>
  <si>
    <t>проектна документація</t>
  </si>
  <si>
    <t>кількість об'єктів</t>
  </si>
  <si>
    <t>грн./кв.м</t>
  </si>
  <si>
    <t>рівень готовності</t>
  </si>
  <si>
    <t>Обсяг видатків на реконструкцію</t>
  </si>
  <si>
    <t>середні витрати на об'єкт реконструкції</t>
  </si>
  <si>
    <t>середні витрати на реконструкцію 1 кв. м</t>
  </si>
  <si>
    <t>Обсяг реконструкції (загальна площа)</t>
  </si>
  <si>
    <t>Реконструкція з добудовою їдальні до існуючого приміщення СЗОШ І-ІІІ ступенів №8 за адресою вул. Якова Гальчевського, 34 в м. Хмельницькому</t>
  </si>
  <si>
    <t>Реконструкція з добудовою приміщень Хмельницького ліцею №17 під спортивну залу на вул. Героїв Майдану, 5 в м. Хмельницькому</t>
  </si>
  <si>
    <t>площа, яку планується реконструювати</t>
  </si>
  <si>
    <t>Нове будівництво освітніх установ та закладів</t>
  </si>
  <si>
    <t xml:space="preserve"> Нове будівництво  закладу загальної середньої освіти на вул. Січових стрільців, 8-А в м. Хмельницькому, в т.ч. виготовлення проектно-кошторисної документації </t>
  </si>
  <si>
    <t>Управління капітального будівництва Хмельницької міської ради</t>
  </si>
  <si>
    <t xml:space="preserve">Реконструкція приміщень НВО №1 по вул. Старокостянтинівське шосе, 3Б в        м. Хмельницькому </t>
  </si>
  <si>
    <t>Реставрація  існуючих освітніх установ та закладів</t>
  </si>
  <si>
    <t>середні витрати на об'єкт реставрації</t>
  </si>
  <si>
    <t>середні витрати на коригування ПКД</t>
  </si>
  <si>
    <t>рівень готовності об'єкта реставрації</t>
  </si>
  <si>
    <t>рівень готовності коригування ПКД</t>
  </si>
  <si>
    <t>Реставрація дитячої музичної школи №1 ім. Миколи Мозгового по вул. Проскурівській, 18 в  м. Хмельницькому (в т.ч. коригування ПКД)</t>
  </si>
  <si>
    <t>Аналіз стану виконання результативних показників. Результативні показники виконані.</t>
  </si>
  <si>
    <t>Начальник управління капітального будівництва</t>
  </si>
  <si>
    <t>Т.М. Поліщук</t>
  </si>
  <si>
    <t>Заступник начальника управління</t>
  </si>
  <si>
    <t>В.М.Гаман</t>
  </si>
  <si>
    <t>про виконання паспорта бюджетної програми місцевого бюджету на 2021 рік</t>
  </si>
  <si>
    <t>Програма економічного та соціального розвитку міста Хмельницького на 2021 рік</t>
  </si>
  <si>
    <t xml:space="preserve">Пояснення щодо причин розбіжностей між фактичними та затвердженими результативними показниками: Бюджетна програма на 2021 рік  виконана  в повному обсязі. </t>
  </si>
  <si>
    <t>Пояснення щодо причин розбіжностей між фактичними та затвердженими результативними показниками. Розбіжності відсутні.</t>
  </si>
  <si>
    <t>Пояснення щодо причин розбіжностей між фактичними та затвердженими результативними показниками: Розбіжності відсутні</t>
  </si>
  <si>
    <t xml:space="preserve">Обсяг видатків на коригування ПКД </t>
  </si>
  <si>
    <t>Обсяг реставраціїї (загальна площа)</t>
  </si>
  <si>
    <t>грн</t>
  </si>
  <si>
    <t>Пояснення щодо причин розбіжностей між фактичними та затвердженими результативними показниками. Робіжності у зв'язку з неосвоєнням коштів</t>
  </si>
  <si>
    <t>Обсяг видатків на проектування</t>
  </si>
  <si>
    <t>середні витрати на проектування</t>
  </si>
  <si>
    <t>рівень готовності проектування</t>
  </si>
  <si>
    <t>Пояснення щодо причин розбіжностей між фактичними та затвердженими результативними показниками. Робіжності виникли у зв'язку з неосвоєнням коштів в повному обсязі.</t>
  </si>
  <si>
    <t>Бюджетна програма на 2021 рік виконана.</t>
  </si>
  <si>
    <t>Нове будівництво навчальних освітніх установ та закладів</t>
  </si>
  <si>
    <t>Реставрація існуючих навчальних закладів</t>
  </si>
  <si>
    <t>Реконструкція та добудова  існуючих освітніх установ та закладів</t>
  </si>
  <si>
    <t>Забезпечення виконання робіт з реставрації освітніх установ та закладів</t>
  </si>
  <si>
    <t>Забезпечення виконання робіт з нового будівництва освітніх установ та закладів</t>
  </si>
  <si>
    <t>Пояснення щодо причин розбіжностей між фактичними та затвердженими результативними показниками. Кошти неосвоєні у зв'язку з довготривалим терміном підготовки вихідних даних. Виконання бюджетної програми буде продовжуватися у наступному році.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</si>
  <si>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за рахунок освоєння коштів в повному обсязі.</t>
  </si>
  <si>
    <t>Аналіз стану виконання результативних показників. Результативні показники виконані. І черга об'єкта введена в експлуатацію.</t>
  </si>
  <si>
    <t>Пояснення щодо причин розбіжностей між фактичними та затвердженими результативними показниками:Бюджетна програма на 2021 рік  виконана.</t>
  </si>
  <si>
    <t>Аналіз стану виконання результативних показників. Результативні показники не виконані у зв'язку з неосвоєнням коштів в повному обсязі через довготривалий термін підготовки вихідних даних для коригування проекту.</t>
  </si>
  <si>
    <t>Аналіз стану виконання результативних показників. Результативні показники виконані не в повному обсязі у зв'язку з неосвоєнням коштів. Виконання бюджетної програми буде продовжено у наступному році.</t>
  </si>
  <si>
    <t>В паспорті бюджетної програми затверджено обсяг реконструкції (загальна плаща) на всю будівлю реконструкції. Здано в експлуатацію І чергу (проектом передбачено 2478,72 кв.м, фактично 2597,6 кв.м).  Відхилення виникло у зв'язку з відмінностями механізму інвентаризації нерухомого майна  від механізму визначення площ при розробленні проектної документації згідно ДБНів для відповідних видів будівель та споруд. В сертифікаті готовності об'єкта до експлуатації зазначається проінвентаризована площа, у відповідності до технічного паспорта.</t>
  </si>
  <si>
    <t xml:space="preserve"> Розбіжності між фактичними та плановими показниками середніх витрат на 1 кв.м  виникли у зв'язку з тим, що паспортом бюджетної програми передбачено середні витрати на 1 кв.м по І та ІІ чергах. І черга будівництва здана в експлуатацію. По І черзі будівництва висока питома вага обладнання (у т.ч. ліфт) та оздоблювальних матеріалів. Кошторисна вартість 1 кв.м будівництва І черги 16701грн. Економія на 1 кв. м 1827 грн. </t>
  </si>
  <si>
    <t>Пояснення щодо причин розбіжностей між фактичними та затвердженими результативними показниками. Розбіжності виникли у зв'язку з неосвоєнням коштів через несприятливі погодні умови. Загальну площу уточнено у зв'язку отриманням екпертного звіту після коригування проекту. Виконання бюджетної програми буде продовжуватися у наступному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</si>
</sst>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2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Fill="1"/>
    <xf numFmtId="0" fontId="6" fillId="0" borderId="0" xfId="0" applyFont="1" applyBorder="1"/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left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</cellXfs>
  <cellStyles count="2">
    <cellStyle name="TableStyleLight1" xfId="1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0"/>
  <sheetViews>
    <sheetView tabSelected="1" zoomScaleNormal="100" zoomScaleSheetLayoutView="100" workbookViewId="0">
      <selection activeCell="B86" sqref="B86:M86"/>
    </sheetView>
  </sheetViews>
  <sheetFormatPr defaultRowHeight="15.75" x14ac:dyDescent="0.25"/>
  <cols>
    <col min="1" max="1" width="4.42578125" style="3" customWidth="1"/>
    <col min="2" max="2" width="23" style="3" customWidth="1"/>
    <col min="3" max="3" width="9.140625" style="3"/>
    <col min="4" max="4" width="11.42578125" style="3" customWidth="1"/>
    <col min="5" max="7" width="13" style="3" customWidth="1"/>
    <col min="8" max="8" width="10.85546875" style="3" customWidth="1"/>
    <col min="9" max="13" width="13" style="3" customWidth="1"/>
    <col min="14" max="16384" width="9.140625" style="3"/>
  </cols>
  <sheetData>
    <row r="1" spans="1:13" ht="15.75" customHeight="1" x14ac:dyDescent="0.25">
      <c r="J1" s="41" t="s">
        <v>43</v>
      </c>
      <c r="K1" s="41"/>
      <c r="L1" s="41"/>
      <c r="M1" s="41"/>
    </row>
    <row r="2" spans="1:13" x14ac:dyDescent="0.25">
      <c r="J2" s="41"/>
      <c r="K2" s="41"/>
      <c r="L2" s="41"/>
      <c r="M2" s="41"/>
    </row>
    <row r="3" spans="1:13" x14ac:dyDescent="0.25">
      <c r="J3" s="41"/>
      <c r="K3" s="41"/>
      <c r="L3" s="41"/>
      <c r="M3" s="41"/>
    </row>
    <row r="4" spans="1:13" x14ac:dyDescent="0.25">
      <c r="J4" s="41"/>
      <c r="K4" s="41"/>
      <c r="L4" s="41"/>
      <c r="M4" s="41"/>
    </row>
    <row r="5" spans="1:13" x14ac:dyDescent="0.25">
      <c r="A5" s="36" t="s">
        <v>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x14ac:dyDescent="0.25">
      <c r="A6" s="36" t="s">
        <v>82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39.75" customHeight="1" x14ac:dyDescent="0.25">
      <c r="A7" s="39" t="s">
        <v>0</v>
      </c>
      <c r="B7" s="16">
        <v>1500000</v>
      </c>
      <c r="C7" s="20"/>
      <c r="E7" s="37" t="s">
        <v>69</v>
      </c>
      <c r="F7" s="37"/>
      <c r="G7" s="37"/>
      <c r="H7" s="37"/>
      <c r="I7" s="37"/>
      <c r="J7" s="37"/>
      <c r="K7" s="37"/>
      <c r="L7" s="37"/>
      <c r="M7" s="37"/>
    </row>
    <row r="8" spans="1:13" ht="15" customHeight="1" x14ac:dyDescent="0.25">
      <c r="A8" s="39"/>
      <c r="B8" s="22" t="s">
        <v>24</v>
      </c>
      <c r="C8" s="20"/>
      <c r="E8" s="38" t="s">
        <v>14</v>
      </c>
      <c r="F8" s="38"/>
      <c r="G8" s="38"/>
      <c r="H8" s="38"/>
      <c r="I8" s="38"/>
      <c r="J8" s="38"/>
      <c r="K8" s="38"/>
      <c r="L8" s="38"/>
      <c r="M8" s="38"/>
    </row>
    <row r="9" spans="1:13" ht="24" customHeight="1" x14ac:dyDescent="0.25">
      <c r="A9" s="39" t="s">
        <v>1</v>
      </c>
      <c r="B9" s="16">
        <v>1510000</v>
      </c>
      <c r="C9" s="20"/>
      <c r="E9" s="37" t="s">
        <v>69</v>
      </c>
      <c r="F9" s="37"/>
      <c r="G9" s="37"/>
      <c r="H9" s="37"/>
      <c r="I9" s="37"/>
      <c r="J9" s="37"/>
      <c r="K9" s="37"/>
      <c r="L9" s="37"/>
      <c r="M9" s="37"/>
    </row>
    <row r="10" spans="1:13" ht="15" customHeight="1" x14ac:dyDescent="0.25">
      <c r="A10" s="39"/>
      <c r="B10" s="22" t="s">
        <v>24</v>
      </c>
      <c r="C10" s="20"/>
      <c r="E10" s="38" t="s">
        <v>13</v>
      </c>
      <c r="F10" s="38"/>
      <c r="G10" s="38"/>
      <c r="H10" s="38"/>
      <c r="I10" s="38"/>
      <c r="J10" s="38"/>
      <c r="K10" s="38"/>
      <c r="L10" s="38"/>
      <c r="M10" s="38"/>
    </row>
    <row r="11" spans="1:13" ht="25.5" customHeight="1" x14ac:dyDescent="0.25">
      <c r="A11" s="39" t="s">
        <v>2</v>
      </c>
      <c r="B11" s="16">
        <v>1517321</v>
      </c>
      <c r="C11" s="11" t="s">
        <v>49</v>
      </c>
      <c r="E11" s="42" t="s">
        <v>50</v>
      </c>
      <c r="F11" s="42"/>
      <c r="G11" s="42"/>
      <c r="H11" s="42"/>
      <c r="I11" s="42"/>
      <c r="J11" s="42"/>
      <c r="K11" s="42"/>
      <c r="L11" s="42"/>
      <c r="M11" s="42"/>
    </row>
    <row r="12" spans="1:13" ht="15" customHeight="1" x14ac:dyDescent="0.25">
      <c r="A12" s="39"/>
      <c r="B12" s="19" t="s">
        <v>42</v>
      </c>
      <c r="C12" s="19" t="s">
        <v>3</v>
      </c>
      <c r="E12" s="38" t="s">
        <v>15</v>
      </c>
      <c r="F12" s="38"/>
      <c r="G12" s="38"/>
      <c r="H12" s="38"/>
      <c r="I12" s="38"/>
      <c r="J12" s="38"/>
      <c r="K12" s="38"/>
      <c r="L12" s="38"/>
      <c r="M12" s="38"/>
    </row>
    <row r="13" spans="1:13" ht="19.5" customHeight="1" x14ac:dyDescent="0.25">
      <c r="A13" s="43" t="s">
        <v>28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</row>
    <row r="14" spans="1:13" x14ac:dyDescent="0.25">
      <c r="A14" s="1"/>
    </row>
    <row r="15" spans="1:13" ht="31.5" x14ac:dyDescent="0.25">
      <c r="A15" s="17" t="s">
        <v>23</v>
      </c>
      <c r="B15" s="32" t="s">
        <v>25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7.75" customHeight="1" x14ac:dyDescent="0.25">
      <c r="A16" s="17">
        <v>1</v>
      </c>
      <c r="B16" s="33" t="s">
        <v>51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5"/>
    </row>
    <row r="17" spans="1:25" ht="39" customHeight="1" x14ac:dyDescent="0.25">
      <c r="A17" s="4" t="s">
        <v>29</v>
      </c>
      <c r="E17" s="44" t="s">
        <v>52</v>
      </c>
      <c r="F17" s="44"/>
      <c r="G17" s="44"/>
      <c r="H17" s="44"/>
      <c r="I17" s="44"/>
      <c r="J17" s="44"/>
      <c r="K17" s="44"/>
      <c r="L17" s="44"/>
      <c r="M17" s="44"/>
    </row>
    <row r="18" spans="1:25" x14ac:dyDescent="0.25">
      <c r="A18" s="20"/>
    </row>
    <row r="19" spans="1:25" x14ac:dyDescent="0.25">
      <c r="A19" s="4" t="s">
        <v>30</v>
      </c>
    </row>
    <row r="20" spans="1:25" ht="40.5" customHeight="1" x14ac:dyDescent="0.25">
      <c r="A20" s="17" t="s">
        <v>23</v>
      </c>
      <c r="B20" s="32" t="s">
        <v>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25" ht="40.5" customHeight="1" x14ac:dyDescent="0.25">
      <c r="A21" s="17">
        <v>1</v>
      </c>
      <c r="B21" s="33" t="s">
        <v>54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</row>
    <row r="22" spans="1:25" ht="15.75" customHeight="1" x14ac:dyDescent="0.25">
      <c r="A22" s="28">
        <v>2</v>
      </c>
      <c r="B22" s="33" t="s">
        <v>97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</row>
    <row r="23" spans="1:25" ht="15.75" customHeight="1" x14ac:dyDescent="0.25">
      <c r="A23" s="28">
        <v>3</v>
      </c>
      <c r="B23" s="33" t="s">
        <v>96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5"/>
    </row>
    <row r="24" spans="1:25" ht="15.75" customHeight="1" x14ac:dyDescent="0.25">
      <c r="A24" s="29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25" x14ac:dyDescent="0.25">
      <c r="A25" s="4" t="s">
        <v>31</v>
      </c>
    </row>
    <row r="26" spans="1:25" x14ac:dyDescent="0.25">
      <c r="A26" s="1"/>
      <c r="M26" s="20" t="s">
        <v>26</v>
      </c>
    </row>
    <row r="27" spans="1:25" ht="30" customHeight="1" x14ac:dyDescent="0.25">
      <c r="A27" s="32" t="s">
        <v>23</v>
      </c>
      <c r="B27" s="32" t="s">
        <v>32</v>
      </c>
      <c r="C27" s="32"/>
      <c r="D27" s="32"/>
      <c r="E27" s="32" t="s">
        <v>17</v>
      </c>
      <c r="F27" s="32"/>
      <c r="G27" s="32"/>
      <c r="H27" s="32" t="s">
        <v>33</v>
      </c>
      <c r="I27" s="32"/>
      <c r="J27" s="32"/>
      <c r="K27" s="32" t="s">
        <v>18</v>
      </c>
      <c r="L27" s="32"/>
      <c r="M27" s="32"/>
      <c r="Q27" s="40"/>
      <c r="R27" s="40"/>
      <c r="S27" s="40"/>
      <c r="T27" s="40"/>
      <c r="U27" s="40"/>
      <c r="V27" s="40"/>
      <c r="W27" s="40"/>
      <c r="X27" s="40"/>
      <c r="Y27" s="40"/>
    </row>
    <row r="28" spans="1:25" ht="33" customHeight="1" x14ac:dyDescent="0.25">
      <c r="A28" s="32"/>
      <c r="B28" s="32"/>
      <c r="C28" s="32"/>
      <c r="D28" s="32"/>
      <c r="E28" s="17" t="s">
        <v>19</v>
      </c>
      <c r="F28" s="17" t="s">
        <v>20</v>
      </c>
      <c r="G28" s="17" t="s">
        <v>21</v>
      </c>
      <c r="H28" s="17" t="s">
        <v>19</v>
      </c>
      <c r="I28" s="17" t="s">
        <v>20</v>
      </c>
      <c r="J28" s="17" t="s">
        <v>21</v>
      </c>
      <c r="K28" s="17" t="s">
        <v>19</v>
      </c>
      <c r="L28" s="17" t="s">
        <v>20</v>
      </c>
      <c r="M28" s="17" t="s">
        <v>21</v>
      </c>
      <c r="Q28" s="21"/>
      <c r="R28" s="21"/>
      <c r="S28" s="21"/>
      <c r="T28" s="21"/>
      <c r="U28" s="21"/>
      <c r="V28" s="21"/>
      <c r="W28" s="21"/>
      <c r="X28" s="21"/>
      <c r="Y28" s="21"/>
    </row>
    <row r="29" spans="1:25" x14ac:dyDescent="0.25">
      <c r="A29" s="17">
        <v>1</v>
      </c>
      <c r="B29" s="32">
        <v>2</v>
      </c>
      <c r="C29" s="32"/>
      <c r="D29" s="32"/>
      <c r="E29" s="17">
        <v>3</v>
      </c>
      <c r="F29" s="17">
        <v>4</v>
      </c>
      <c r="G29" s="17">
        <v>5</v>
      </c>
      <c r="H29" s="17">
        <v>6</v>
      </c>
      <c r="I29" s="17">
        <v>7</v>
      </c>
      <c r="J29" s="17">
        <v>8</v>
      </c>
      <c r="K29" s="17">
        <v>9</v>
      </c>
      <c r="L29" s="17">
        <v>10</v>
      </c>
      <c r="M29" s="17">
        <v>11</v>
      </c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57" customHeight="1" x14ac:dyDescent="0.25">
      <c r="A30" s="17">
        <v>1</v>
      </c>
      <c r="B30" s="33" t="s">
        <v>98</v>
      </c>
      <c r="C30" s="34"/>
      <c r="D30" s="35"/>
      <c r="E30" s="17"/>
      <c r="F30" s="17">
        <f>23170957+400000-6693+2885781</f>
        <v>26450045</v>
      </c>
      <c r="G30" s="17">
        <f>F30</f>
        <v>26450045</v>
      </c>
      <c r="H30" s="17"/>
      <c r="I30" s="17">
        <f>27842953-1500000</f>
        <v>26342953</v>
      </c>
      <c r="J30" s="17">
        <f>I30</f>
        <v>26342953</v>
      </c>
      <c r="K30" s="17"/>
      <c r="L30" s="17">
        <f t="shared" ref="L30:M33" si="0">I30-F30</f>
        <v>-107092</v>
      </c>
      <c r="M30" s="17">
        <f t="shared" si="0"/>
        <v>-107092</v>
      </c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32.25" customHeight="1" x14ac:dyDescent="0.25">
      <c r="A31" s="17">
        <v>2</v>
      </c>
      <c r="B31" s="33" t="s">
        <v>71</v>
      </c>
      <c r="C31" s="34"/>
      <c r="D31" s="35"/>
      <c r="E31" s="17"/>
      <c r="F31" s="17">
        <v>50000</v>
      </c>
      <c r="G31" s="17">
        <f>F31</f>
        <v>50000</v>
      </c>
      <c r="H31" s="17"/>
      <c r="I31" s="17">
        <v>0</v>
      </c>
      <c r="J31" s="17">
        <f>I31</f>
        <v>0</v>
      </c>
      <c r="K31" s="17"/>
      <c r="L31" s="17">
        <f t="shared" si="0"/>
        <v>-50000</v>
      </c>
      <c r="M31" s="17">
        <f t="shared" si="0"/>
        <v>-50000</v>
      </c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32.25" customHeight="1" x14ac:dyDescent="0.25">
      <c r="A32" s="17">
        <v>3</v>
      </c>
      <c r="B32" s="33" t="s">
        <v>67</v>
      </c>
      <c r="C32" s="34"/>
      <c r="D32" s="35"/>
      <c r="E32" s="17"/>
      <c r="F32" s="17">
        <f>200000-100000</f>
        <v>100000</v>
      </c>
      <c r="G32" s="17">
        <f>F32</f>
        <v>100000</v>
      </c>
      <c r="H32" s="17"/>
      <c r="I32" s="17">
        <v>46927</v>
      </c>
      <c r="J32" s="17">
        <f>I32</f>
        <v>46927</v>
      </c>
      <c r="K32" s="17"/>
      <c r="L32" s="17">
        <f t="shared" si="0"/>
        <v>-53073</v>
      </c>
      <c r="M32" s="17">
        <f t="shared" si="0"/>
        <v>-53073</v>
      </c>
      <c r="Q32" s="21"/>
      <c r="R32" s="21"/>
      <c r="S32" s="21"/>
      <c r="T32" s="21"/>
      <c r="U32" s="21"/>
      <c r="V32" s="21"/>
      <c r="W32" s="21"/>
      <c r="X32" s="21"/>
      <c r="Y32" s="21"/>
    </row>
    <row r="33" spans="1:25" x14ac:dyDescent="0.25">
      <c r="A33" s="17"/>
      <c r="B33" s="32" t="s">
        <v>6</v>
      </c>
      <c r="C33" s="32"/>
      <c r="D33" s="32"/>
      <c r="E33" s="17"/>
      <c r="F33" s="17">
        <f>SUM(F30:F32)</f>
        <v>26600045</v>
      </c>
      <c r="G33" s="17">
        <f>SUM(G30:G32)</f>
        <v>26600045</v>
      </c>
      <c r="H33" s="17"/>
      <c r="I33" s="17">
        <f>SUM(I30:I32)</f>
        <v>26389880</v>
      </c>
      <c r="J33" s="17">
        <f>SUM(J30:J32)</f>
        <v>26389880</v>
      </c>
      <c r="K33" s="17"/>
      <c r="L33" s="17">
        <f t="shared" si="0"/>
        <v>-210165</v>
      </c>
      <c r="M33" s="17">
        <f t="shared" si="0"/>
        <v>-210165</v>
      </c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32.25" customHeight="1" x14ac:dyDescent="0.25">
      <c r="A34" s="51" t="s">
        <v>102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1:25" x14ac:dyDescent="0.25">
      <c r="A35" s="1"/>
    </row>
    <row r="36" spans="1:25" ht="33" customHeight="1" x14ac:dyDescent="0.25">
      <c r="A36" s="47" t="s">
        <v>34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25" ht="19.5" customHeight="1" x14ac:dyDescent="0.25">
      <c r="M37" s="31" t="s">
        <v>26</v>
      </c>
      <c r="N37" s="31"/>
    </row>
    <row r="38" spans="1:25" ht="31.5" customHeight="1" x14ac:dyDescent="0.25">
      <c r="A38" s="32" t="s">
        <v>4</v>
      </c>
      <c r="B38" s="32" t="s">
        <v>35</v>
      </c>
      <c r="C38" s="32"/>
      <c r="D38" s="32"/>
      <c r="E38" s="32" t="s">
        <v>17</v>
      </c>
      <c r="F38" s="32"/>
      <c r="G38" s="32"/>
      <c r="H38" s="32" t="s">
        <v>33</v>
      </c>
      <c r="I38" s="32"/>
      <c r="J38" s="32"/>
      <c r="K38" s="32" t="s">
        <v>18</v>
      </c>
      <c r="L38" s="32"/>
      <c r="M38" s="32"/>
    </row>
    <row r="39" spans="1:25" ht="33.75" customHeight="1" x14ac:dyDescent="0.25">
      <c r="A39" s="32"/>
      <c r="B39" s="32"/>
      <c r="C39" s="32"/>
      <c r="D39" s="32"/>
      <c r="E39" s="17" t="s">
        <v>19</v>
      </c>
      <c r="F39" s="17" t="s">
        <v>20</v>
      </c>
      <c r="G39" s="17" t="s">
        <v>21</v>
      </c>
      <c r="H39" s="17" t="s">
        <v>19</v>
      </c>
      <c r="I39" s="17" t="s">
        <v>20</v>
      </c>
      <c r="J39" s="17" t="s">
        <v>21</v>
      </c>
      <c r="K39" s="17" t="s">
        <v>19</v>
      </c>
      <c r="L39" s="17" t="s">
        <v>20</v>
      </c>
      <c r="M39" s="17" t="s">
        <v>21</v>
      </c>
    </row>
    <row r="40" spans="1:25" x14ac:dyDescent="0.25">
      <c r="A40" s="17">
        <v>1</v>
      </c>
      <c r="B40" s="32">
        <v>2</v>
      </c>
      <c r="C40" s="32"/>
      <c r="D40" s="32"/>
      <c r="E40" s="17">
        <v>3</v>
      </c>
      <c r="F40" s="17">
        <v>4</v>
      </c>
      <c r="G40" s="17">
        <v>5</v>
      </c>
      <c r="H40" s="17">
        <v>6</v>
      </c>
      <c r="I40" s="17">
        <v>7</v>
      </c>
      <c r="J40" s="17">
        <v>8</v>
      </c>
      <c r="K40" s="17">
        <v>9</v>
      </c>
      <c r="L40" s="17">
        <v>10</v>
      </c>
      <c r="M40" s="17">
        <v>11</v>
      </c>
    </row>
    <row r="41" spans="1:25" ht="63" customHeight="1" x14ac:dyDescent="0.25">
      <c r="A41" s="17"/>
      <c r="B41" s="32" t="s">
        <v>83</v>
      </c>
      <c r="C41" s="32"/>
      <c r="D41" s="32"/>
      <c r="E41" s="17"/>
      <c r="F41" s="17">
        <f>F33</f>
        <v>26600045</v>
      </c>
      <c r="G41" s="17">
        <f>F41</f>
        <v>26600045</v>
      </c>
      <c r="H41" s="17"/>
      <c r="I41" s="17">
        <f>I33</f>
        <v>26389880</v>
      </c>
      <c r="J41" s="17">
        <f>I41</f>
        <v>26389880</v>
      </c>
      <c r="K41" s="17"/>
      <c r="L41" s="17">
        <f>I41-F41</f>
        <v>-210165</v>
      </c>
      <c r="M41" s="17">
        <f>J41-G41</f>
        <v>-210165</v>
      </c>
    </row>
    <row r="42" spans="1:25" x14ac:dyDescent="0.25">
      <c r="A42" s="1"/>
    </row>
    <row r="43" spans="1:25" x14ac:dyDescent="0.25">
      <c r="A43" s="4" t="s">
        <v>36</v>
      </c>
    </row>
    <row r="44" spans="1:25" x14ac:dyDescent="0.25">
      <c r="A44" s="1"/>
    </row>
    <row r="45" spans="1:25" ht="29.25" customHeight="1" x14ac:dyDescent="0.25">
      <c r="A45" s="32" t="s">
        <v>4</v>
      </c>
      <c r="B45" s="32" t="s">
        <v>22</v>
      </c>
      <c r="C45" s="32" t="s">
        <v>7</v>
      </c>
      <c r="D45" s="32" t="s">
        <v>8</v>
      </c>
      <c r="E45" s="32" t="s">
        <v>17</v>
      </c>
      <c r="F45" s="32"/>
      <c r="G45" s="32"/>
      <c r="H45" s="32" t="s">
        <v>37</v>
      </c>
      <c r="I45" s="32"/>
      <c r="J45" s="32"/>
      <c r="K45" s="32" t="s">
        <v>18</v>
      </c>
      <c r="L45" s="32"/>
      <c r="M45" s="32"/>
    </row>
    <row r="46" spans="1:25" ht="30.75" customHeight="1" x14ac:dyDescent="0.25">
      <c r="A46" s="32"/>
      <c r="B46" s="32"/>
      <c r="C46" s="32"/>
      <c r="D46" s="32"/>
      <c r="E46" s="17" t="s">
        <v>19</v>
      </c>
      <c r="F46" s="17" t="s">
        <v>20</v>
      </c>
      <c r="G46" s="17" t="s">
        <v>21</v>
      </c>
      <c r="H46" s="17" t="s">
        <v>19</v>
      </c>
      <c r="I46" s="17" t="s">
        <v>20</v>
      </c>
      <c r="J46" s="17" t="s">
        <v>21</v>
      </c>
      <c r="K46" s="17" t="s">
        <v>19</v>
      </c>
      <c r="L46" s="17" t="s">
        <v>20</v>
      </c>
      <c r="M46" s="17" t="s">
        <v>21</v>
      </c>
    </row>
    <row r="47" spans="1:25" x14ac:dyDescent="0.25">
      <c r="A47" s="17">
        <v>1</v>
      </c>
      <c r="B47" s="17">
        <v>2</v>
      </c>
      <c r="C47" s="17">
        <v>3</v>
      </c>
      <c r="D47" s="17">
        <v>4</v>
      </c>
      <c r="E47" s="17">
        <v>5</v>
      </c>
      <c r="F47" s="17">
        <v>6</v>
      </c>
      <c r="G47" s="17">
        <v>7</v>
      </c>
      <c r="H47" s="17">
        <v>8</v>
      </c>
      <c r="I47" s="17">
        <v>9</v>
      </c>
      <c r="J47" s="17">
        <v>10</v>
      </c>
      <c r="K47" s="17">
        <v>11</v>
      </c>
      <c r="L47" s="17">
        <v>12</v>
      </c>
      <c r="M47" s="17">
        <v>13</v>
      </c>
    </row>
    <row r="48" spans="1:25" ht="86.25" customHeight="1" x14ac:dyDescent="0.25">
      <c r="A48" s="2"/>
      <c r="B48" s="6" t="s">
        <v>53</v>
      </c>
      <c r="C48" s="7"/>
      <c r="D48" s="7"/>
      <c r="E48" s="17"/>
      <c r="F48" s="17"/>
      <c r="G48" s="17"/>
      <c r="H48" s="17"/>
      <c r="I48" s="17"/>
      <c r="J48" s="17"/>
      <c r="K48" s="17"/>
      <c r="L48" s="17"/>
      <c r="M48" s="17"/>
    </row>
    <row r="49" spans="1:13" ht="63.75" x14ac:dyDescent="0.25">
      <c r="A49" s="2"/>
      <c r="B49" s="10" t="s">
        <v>70</v>
      </c>
      <c r="C49" s="7"/>
      <c r="D49" s="7"/>
      <c r="E49" s="17"/>
      <c r="F49" s="17"/>
      <c r="G49" s="17"/>
      <c r="H49" s="17"/>
      <c r="I49" s="17"/>
      <c r="J49" s="17"/>
      <c r="K49" s="17"/>
      <c r="L49" s="17"/>
      <c r="M49" s="17"/>
    </row>
    <row r="50" spans="1:13" x14ac:dyDescent="0.25">
      <c r="A50" s="17">
        <v>1</v>
      </c>
      <c r="B50" s="2" t="s">
        <v>9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ht="48" customHeight="1" x14ac:dyDescent="0.25">
      <c r="A51" s="13"/>
      <c r="B51" s="25" t="s">
        <v>60</v>
      </c>
      <c r="C51" s="13" t="s">
        <v>46</v>
      </c>
      <c r="D51" s="13" t="s">
        <v>45</v>
      </c>
      <c r="E51" s="13"/>
      <c r="F51" s="13">
        <v>16581050</v>
      </c>
      <c r="G51" s="13">
        <f>E51+F51</f>
        <v>16581050</v>
      </c>
      <c r="H51" s="13"/>
      <c r="I51" s="13">
        <v>16580224</v>
      </c>
      <c r="J51" s="13">
        <f>I51</f>
        <v>16580224</v>
      </c>
      <c r="K51" s="13"/>
      <c r="L51" s="14">
        <f>I51-F51</f>
        <v>-826</v>
      </c>
      <c r="M51" s="14">
        <f>J51-G51</f>
        <v>-826</v>
      </c>
    </row>
    <row r="52" spans="1:13" ht="47.25" x14ac:dyDescent="0.25">
      <c r="A52" s="13"/>
      <c r="B52" s="25" t="s">
        <v>63</v>
      </c>
      <c r="C52" s="13" t="s">
        <v>55</v>
      </c>
      <c r="D52" s="13" t="s">
        <v>56</v>
      </c>
      <c r="E52" s="13"/>
      <c r="F52" s="13">
        <v>6721.12</v>
      </c>
      <c r="G52" s="13">
        <f>E52+F52</f>
        <v>6721.12</v>
      </c>
      <c r="H52" s="13"/>
      <c r="I52" s="13">
        <v>2597.6</v>
      </c>
      <c r="J52" s="13">
        <f>I52</f>
        <v>2597.6</v>
      </c>
      <c r="K52" s="13"/>
      <c r="L52" s="14">
        <f>I52-F52</f>
        <v>-4123.5200000000004</v>
      </c>
      <c r="M52" s="14">
        <f>J52-F52</f>
        <v>-4123.5200000000004</v>
      </c>
    </row>
    <row r="53" spans="1:13" ht="69" customHeight="1" x14ac:dyDescent="0.25">
      <c r="A53" s="13"/>
      <c r="B53" s="48" t="s">
        <v>107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</row>
    <row r="54" spans="1:13" x14ac:dyDescent="0.25">
      <c r="A54" s="17">
        <v>2</v>
      </c>
      <c r="B54" s="2" t="s">
        <v>10</v>
      </c>
      <c r="C54" s="17"/>
      <c r="D54" s="17"/>
      <c r="E54" s="17"/>
      <c r="F54" s="17"/>
      <c r="G54" s="17"/>
      <c r="H54" s="17"/>
      <c r="I54" s="17"/>
      <c r="J54" s="17"/>
      <c r="K54" s="17"/>
      <c r="L54" s="8"/>
      <c r="M54" s="8"/>
    </row>
    <row r="55" spans="1:13" ht="31.5" x14ac:dyDescent="0.25">
      <c r="A55" s="2"/>
      <c r="B55" s="2" t="s">
        <v>57</v>
      </c>
      <c r="C55" s="17" t="s">
        <v>44</v>
      </c>
      <c r="D55" s="17" t="s">
        <v>45</v>
      </c>
      <c r="E55" s="17"/>
      <c r="F55" s="17">
        <v>1</v>
      </c>
      <c r="G55" s="8">
        <f>E55+F55</f>
        <v>1</v>
      </c>
      <c r="H55" s="17"/>
      <c r="I55" s="17">
        <v>1</v>
      </c>
      <c r="J55" s="17">
        <f>I55</f>
        <v>1</v>
      </c>
      <c r="K55" s="17"/>
      <c r="L55" s="8">
        <f>F55-I55</f>
        <v>0</v>
      </c>
      <c r="M55" s="8">
        <f>G55-J55</f>
        <v>0</v>
      </c>
    </row>
    <row r="56" spans="1:13" ht="22.5" customHeight="1" x14ac:dyDescent="0.25">
      <c r="A56" s="2"/>
      <c r="B56" s="50" t="s">
        <v>38</v>
      </c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x14ac:dyDescent="0.25">
      <c r="A57" s="17">
        <v>3</v>
      </c>
      <c r="B57" s="2" t="s">
        <v>11</v>
      </c>
      <c r="C57" s="17"/>
      <c r="D57" s="17"/>
      <c r="E57" s="17"/>
      <c r="F57" s="17"/>
      <c r="G57" s="17"/>
      <c r="H57" s="17"/>
      <c r="I57" s="17"/>
      <c r="J57" s="17"/>
      <c r="K57" s="17"/>
      <c r="L57" s="8"/>
      <c r="M57" s="8"/>
    </row>
    <row r="58" spans="1:13" ht="31.5" x14ac:dyDescent="0.25">
      <c r="A58" s="17"/>
      <c r="B58" s="2" t="s">
        <v>61</v>
      </c>
      <c r="C58" s="17" t="s">
        <v>46</v>
      </c>
      <c r="D58" s="17" t="s">
        <v>47</v>
      </c>
      <c r="E58" s="17"/>
      <c r="F58" s="17">
        <v>56437448</v>
      </c>
      <c r="G58" s="17">
        <f>E58+F58</f>
        <v>56437448</v>
      </c>
      <c r="H58" s="17"/>
      <c r="I58" s="17">
        <v>38636466</v>
      </c>
      <c r="J58" s="17">
        <f>I58</f>
        <v>38636466</v>
      </c>
      <c r="K58" s="17"/>
      <c r="L58" s="8">
        <f>I58-F58</f>
        <v>-17800982</v>
      </c>
      <c r="M58" s="8">
        <f>J58-G58</f>
        <v>-17800982</v>
      </c>
    </row>
    <row r="59" spans="1:13" ht="31.5" x14ac:dyDescent="0.25">
      <c r="A59" s="17"/>
      <c r="B59" s="2" t="s">
        <v>62</v>
      </c>
      <c r="C59" s="17" t="s">
        <v>58</v>
      </c>
      <c r="D59" s="17" t="s">
        <v>47</v>
      </c>
      <c r="E59" s="17"/>
      <c r="F59" s="8">
        <f>F58/F52</f>
        <v>8397.0302568619518</v>
      </c>
      <c r="G59" s="8">
        <f>G58/G52</f>
        <v>8397.0302568619518</v>
      </c>
      <c r="H59" s="13"/>
      <c r="I59" s="14">
        <f>38636466/I52</f>
        <v>14873.908992916538</v>
      </c>
      <c r="J59" s="14">
        <f>I59</f>
        <v>14873.908992916538</v>
      </c>
      <c r="K59" s="13"/>
      <c r="L59" s="14">
        <f>I59-F59</f>
        <v>6476.8787360545866</v>
      </c>
      <c r="M59" s="8">
        <f>J59-G59</f>
        <v>6476.8787360545866</v>
      </c>
    </row>
    <row r="60" spans="1:13" ht="57" customHeight="1" x14ac:dyDescent="0.25">
      <c r="A60" s="17"/>
      <c r="B60" s="45" t="s">
        <v>108</v>
      </c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</row>
    <row r="61" spans="1:13" x14ac:dyDescent="0.25">
      <c r="A61" s="17">
        <v>4</v>
      </c>
      <c r="B61" s="2" t="s">
        <v>12</v>
      </c>
      <c r="C61" s="17"/>
      <c r="D61" s="17"/>
      <c r="E61" s="17"/>
      <c r="F61" s="17"/>
      <c r="G61" s="17"/>
      <c r="H61" s="17"/>
      <c r="I61" s="17"/>
      <c r="J61" s="17"/>
      <c r="K61" s="17"/>
      <c r="L61" s="8"/>
      <c r="M61" s="8"/>
    </row>
    <row r="62" spans="1:13" ht="31.5" x14ac:dyDescent="0.25">
      <c r="A62" s="2"/>
      <c r="B62" s="2" t="s">
        <v>59</v>
      </c>
      <c r="C62" s="17" t="s">
        <v>48</v>
      </c>
      <c r="D62" s="17" t="s">
        <v>47</v>
      </c>
      <c r="E62" s="17"/>
      <c r="F62" s="9">
        <v>87</v>
      </c>
      <c r="G62" s="9">
        <f>E62+F62</f>
        <v>87</v>
      </c>
      <c r="H62" s="17"/>
      <c r="I62" s="17">
        <v>87</v>
      </c>
      <c r="J62" s="17">
        <f>I62</f>
        <v>87</v>
      </c>
      <c r="K62" s="17"/>
      <c r="L62" s="8">
        <f>F62-I62</f>
        <v>0</v>
      </c>
      <c r="M62" s="8">
        <f>G62-J62</f>
        <v>0</v>
      </c>
    </row>
    <row r="63" spans="1:13" ht="33" customHeight="1" x14ac:dyDescent="0.25">
      <c r="A63" s="2"/>
      <c r="B63" s="33" t="s">
        <v>84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5"/>
    </row>
    <row r="64" spans="1:13" ht="15.75" customHeight="1" x14ac:dyDescent="0.25">
      <c r="A64" s="2"/>
      <c r="B64" s="33" t="s">
        <v>103</v>
      </c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5"/>
    </row>
    <row r="65" spans="1:14" ht="83.25" customHeight="1" x14ac:dyDescent="0.25">
      <c r="A65" s="2"/>
      <c r="B65" s="10" t="s">
        <v>64</v>
      </c>
      <c r="C65" s="7"/>
      <c r="D65" s="7"/>
      <c r="E65" s="17"/>
      <c r="F65" s="17"/>
      <c r="G65" s="17"/>
      <c r="H65" s="17"/>
      <c r="I65" s="17"/>
      <c r="J65" s="17"/>
      <c r="K65" s="17"/>
      <c r="L65" s="8"/>
      <c r="M65" s="8"/>
    </row>
    <row r="66" spans="1:14" x14ac:dyDescent="0.25">
      <c r="A66" s="17">
        <v>1</v>
      </c>
      <c r="B66" s="2" t="s">
        <v>9</v>
      </c>
      <c r="C66" s="17"/>
      <c r="D66" s="17"/>
      <c r="E66" s="17"/>
      <c r="F66" s="17"/>
      <c r="G66" s="17"/>
      <c r="H66" s="17"/>
      <c r="I66" s="17"/>
      <c r="J66" s="17"/>
      <c r="K66" s="17"/>
      <c r="L66" s="8"/>
      <c r="M66" s="8"/>
    </row>
    <row r="67" spans="1:14" ht="31.5" x14ac:dyDescent="0.25">
      <c r="A67" s="17"/>
      <c r="B67" s="2" t="s">
        <v>60</v>
      </c>
      <c r="C67" s="17" t="s">
        <v>46</v>
      </c>
      <c r="D67" s="17" t="s">
        <v>45</v>
      </c>
      <c r="E67" s="17"/>
      <c r="F67" s="17">
        <v>693307</v>
      </c>
      <c r="G67" s="17">
        <f>E67+F67</f>
        <v>693307</v>
      </c>
      <c r="H67" s="17"/>
      <c r="I67" s="17">
        <v>693307</v>
      </c>
      <c r="J67" s="17">
        <f>I67</f>
        <v>693307</v>
      </c>
      <c r="K67" s="17"/>
      <c r="L67" s="8">
        <f>F67-I67</f>
        <v>0</v>
      </c>
      <c r="M67" s="8">
        <f>G67-J67</f>
        <v>0</v>
      </c>
    </row>
    <row r="68" spans="1:14" ht="47.25" x14ac:dyDescent="0.25">
      <c r="A68" s="17"/>
      <c r="B68" s="2" t="s">
        <v>63</v>
      </c>
      <c r="C68" s="17" t="s">
        <v>55</v>
      </c>
      <c r="D68" s="17" t="s">
        <v>56</v>
      </c>
      <c r="E68" s="17"/>
      <c r="F68" s="17">
        <v>302.7</v>
      </c>
      <c r="G68" s="17">
        <f>E68+F68</f>
        <v>302.7</v>
      </c>
      <c r="H68" s="17"/>
      <c r="I68" s="17">
        <f>F68</f>
        <v>302.7</v>
      </c>
      <c r="J68" s="17">
        <f>I68</f>
        <v>302.7</v>
      </c>
      <c r="K68" s="17"/>
      <c r="L68" s="8">
        <f>F68-I68</f>
        <v>0</v>
      </c>
      <c r="M68" s="8">
        <f>G68-J68</f>
        <v>0</v>
      </c>
    </row>
    <row r="69" spans="1:14" ht="15.75" customHeight="1" x14ac:dyDescent="0.25">
      <c r="A69" s="17"/>
      <c r="B69" s="50" t="s">
        <v>85</v>
      </c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4" x14ac:dyDescent="0.25">
      <c r="A70" s="17">
        <v>2</v>
      </c>
      <c r="B70" s="2" t="s">
        <v>10</v>
      </c>
      <c r="C70" s="17"/>
      <c r="D70" s="17"/>
      <c r="E70" s="17"/>
      <c r="F70" s="17"/>
      <c r="G70" s="17"/>
      <c r="H70" s="17"/>
      <c r="I70" s="17"/>
      <c r="J70" s="17"/>
      <c r="K70" s="17"/>
      <c r="L70" s="8"/>
      <c r="M70" s="8"/>
    </row>
    <row r="71" spans="1:14" ht="31.5" x14ac:dyDescent="0.25">
      <c r="A71" s="2"/>
      <c r="B71" s="2" t="s">
        <v>57</v>
      </c>
      <c r="C71" s="17" t="s">
        <v>44</v>
      </c>
      <c r="D71" s="17" t="s">
        <v>45</v>
      </c>
      <c r="E71" s="17"/>
      <c r="F71" s="17">
        <v>1</v>
      </c>
      <c r="G71" s="8">
        <f>E71+F71</f>
        <v>1</v>
      </c>
      <c r="H71" s="17"/>
      <c r="I71" s="17">
        <v>1</v>
      </c>
      <c r="J71" s="17">
        <f>I71</f>
        <v>1</v>
      </c>
      <c r="K71" s="17"/>
      <c r="L71" s="8">
        <f>F71-I71</f>
        <v>0</v>
      </c>
      <c r="M71" s="8">
        <f>G71-J71</f>
        <v>0</v>
      </c>
    </row>
    <row r="72" spans="1:14" ht="31.5" x14ac:dyDescent="0.25">
      <c r="A72" s="2"/>
      <c r="B72" s="2" t="s">
        <v>66</v>
      </c>
      <c r="C72" s="17" t="s">
        <v>55</v>
      </c>
      <c r="D72" s="17" t="s">
        <v>47</v>
      </c>
      <c r="E72" s="17"/>
      <c r="F72" s="8">
        <f>F67/F76</f>
        <v>10.42548841899306</v>
      </c>
      <c r="G72" s="8">
        <f>E72+F72</f>
        <v>10.42548841899306</v>
      </c>
      <c r="H72" s="17"/>
      <c r="I72" s="17">
        <v>10</v>
      </c>
      <c r="J72" s="17">
        <f>I72</f>
        <v>10</v>
      </c>
      <c r="K72" s="17"/>
      <c r="L72" s="8">
        <f>F72-I72</f>
        <v>0.42548841899306034</v>
      </c>
      <c r="M72" s="8">
        <f>G72-J72</f>
        <v>0.42548841899306034</v>
      </c>
    </row>
    <row r="73" spans="1:14" ht="15.75" customHeight="1" x14ac:dyDescent="0.25">
      <c r="A73" s="2"/>
      <c r="B73" s="50" t="s">
        <v>85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4" x14ac:dyDescent="0.25">
      <c r="A74" s="17">
        <v>3</v>
      </c>
      <c r="B74" s="2" t="s">
        <v>11</v>
      </c>
      <c r="C74" s="17"/>
      <c r="D74" s="17"/>
      <c r="E74" s="17"/>
      <c r="F74" s="17"/>
      <c r="G74" s="17"/>
      <c r="H74" s="17"/>
      <c r="I74" s="17"/>
      <c r="J74" s="17">
        <f>I74</f>
        <v>0</v>
      </c>
      <c r="K74" s="17"/>
      <c r="L74" s="8">
        <f t="shared" ref="L74:M76" si="1">F74-I74</f>
        <v>0</v>
      </c>
      <c r="M74" s="8">
        <f t="shared" si="1"/>
        <v>0</v>
      </c>
    </row>
    <row r="75" spans="1:14" ht="31.5" x14ac:dyDescent="0.25">
      <c r="A75" s="17"/>
      <c r="B75" s="2" t="s">
        <v>61</v>
      </c>
      <c r="C75" s="17" t="s">
        <v>46</v>
      </c>
      <c r="D75" s="17" t="s">
        <v>47</v>
      </c>
      <c r="E75" s="17"/>
      <c r="F75" s="17">
        <v>20129899</v>
      </c>
      <c r="G75" s="17">
        <f>E75+F75</f>
        <v>20129899</v>
      </c>
      <c r="H75" s="17"/>
      <c r="I75" s="17">
        <f>F75</f>
        <v>20129899</v>
      </c>
      <c r="J75" s="17">
        <f>I75</f>
        <v>20129899</v>
      </c>
      <c r="K75" s="17"/>
      <c r="L75" s="8">
        <f t="shared" si="1"/>
        <v>0</v>
      </c>
      <c r="M75" s="8">
        <f t="shared" si="1"/>
        <v>0</v>
      </c>
    </row>
    <row r="76" spans="1:14" ht="31.5" x14ac:dyDescent="0.25">
      <c r="A76" s="17"/>
      <c r="B76" s="2" t="s">
        <v>62</v>
      </c>
      <c r="C76" s="17" t="s">
        <v>58</v>
      </c>
      <c r="D76" s="17" t="s">
        <v>47</v>
      </c>
      <c r="E76" s="17"/>
      <c r="F76" s="8">
        <f>F75/F68</f>
        <v>66501.152956722828</v>
      </c>
      <c r="G76" s="8">
        <f>G75/G68</f>
        <v>66501.152956722828</v>
      </c>
      <c r="H76" s="17"/>
      <c r="I76" s="8">
        <f>F76</f>
        <v>66501.152956722828</v>
      </c>
      <c r="J76" s="8">
        <f>I76</f>
        <v>66501.152956722828</v>
      </c>
      <c r="K76" s="17"/>
      <c r="L76" s="8">
        <f t="shared" si="1"/>
        <v>0</v>
      </c>
      <c r="M76" s="8">
        <f t="shared" si="1"/>
        <v>0</v>
      </c>
    </row>
    <row r="77" spans="1:14" ht="15.75" customHeight="1" x14ac:dyDescent="0.25">
      <c r="A77" s="17"/>
      <c r="B77" s="50" t="s">
        <v>85</v>
      </c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4" x14ac:dyDescent="0.25">
      <c r="A78" s="17">
        <v>4</v>
      </c>
      <c r="B78" s="2" t="s">
        <v>12</v>
      </c>
      <c r="C78" s="17"/>
      <c r="D78" s="17"/>
      <c r="E78" s="17"/>
      <c r="F78" s="17"/>
      <c r="G78" s="17"/>
      <c r="H78" s="17"/>
      <c r="I78" s="17"/>
      <c r="J78" s="17"/>
      <c r="K78" s="17"/>
      <c r="L78" s="8"/>
      <c r="M78" s="8"/>
    </row>
    <row r="79" spans="1:14" ht="31.5" x14ac:dyDescent="0.25">
      <c r="A79" s="2"/>
      <c r="B79" s="2" t="s">
        <v>59</v>
      </c>
      <c r="C79" s="17" t="s">
        <v>48</v>
      </c>
      <c r="D79" s="17" t="s">
        <v>47</v>
      </c>
      <c r="E79" s="17"/>
      <c r="F79" s="9">
        <v>38</v>
      </c>
      <c r="G79" s="9">
        <f>E79+F79</f>
        <v>38</v>
      </c>
      <c r="H79" s="17"/>
      <c r="I79" s="17">
        <v>38</v>
      </c>
      <c r="J79" s="17">
        <f>I79</f>
        <v>38</v>
      </c>
      <c r="K79" s="17"/>
      <c r="L79" s="8">
        <f>F79-I79</f>
        <v>0</v>
      </c>
      <c r="M79" s="8">
        <f>G79-J79</f>
        <v>0</v>
      </c>
      <c r="N79" s="24"/>
    </row>
    <row r="80" spans="1:14" ht="38.25" customHeight="1" x14ac:dyDescent="0.25">
      <c r="A80" s="2"/>
      <c r="B80" s="33" t="s">
        <v>104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24"/>
    </row>
    <row r="81" spans="1:14" ht="15.75" customHeight="1" x14ac:dyDescent="0.25">
      <c r="A81" s="2"/>
      <c r="B81" s="33" t="s">
        <v>77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24"/>
    </row>
    <row r="82" spans="1:14" ht="93.75" customHeight="1" x14ac:dyDescent="0.25">
      <c r="A82" s="2"/>
      <c r="B82" s="10" t="s">
        <v>65</v>
      </c>
      <c r="C82" s="7"/>
      <c r="D82" s="7"/>
      <c r="E82" s="17"/>
      <c r="F82" s="17"/>
      <c r="G82" s="17"/>
      <c r="H82" s="17"/>
      <c r="I82" s="17"/>
      <c r="J82" s="17"/>
      <c r="K82" s="17"/>
      <c r="L82" s="8"/>
      <c r="M82" s="8"/>
      <c r="N82" s="24"/>
    </row>
    <row r="83" spans="1:14" x14ac:dyDescent="0.25">
      <c r="A83" s="17">
        <v>1</v>
      </c>
      <c r="B83" s="2" t="s">
        <v>9</v>
      </c>
      <c r="C83" s="17"/>
      <c r="D83" s="17"/>
      <c r="E83" s="17"/>
      <c r="F83" s="17"/>
      <c r="G83" s="17"/>
      <c r="H83" s="17"/>
      <c r="I83" s="17"/>
      <c r="J83" s="17"/>
      <c r="K83" s="17"/>
      <c r="L83" s="8"/>
      <c r="M83" s="8"/>
    </row>
    <row r="84" spans="1:14" ht="31.5" x14ac:dyDescent="0.25">
      <c r="A84" s="17"/>
      <c r="B84" s="2" t="s">
        <v>60</v>
      </c>
      <c r="C84" s="17" t="s">
        <v>46</v>
      </c>
      <c r="D84" s="17" t="s">
        <v>45</v>
      </c>
      <c r="E84" s="17"/>
      <c r="F84" s="17">
        <v>9175688</v>
      </c>
      <c r="G84" s="17">
        <f>E84+F84</f>
        <v>9175688</v>
      </c>
      <c r="H84" s="17"/>
      <c r="I84" s="17">
        <v>9069422</v>
      </c>
      <c r="J84" s="17">
        <f>I84</f>
        <v>9069422</v>
      </c>
      <c r="K84" s="17"/>
      <c r="L84" s="8">
        <f>I84-F84</f>
        <v>-106266</v>
      </c>
      <c r="M84" s="8">
        <f>J84-G84</f>
        <v>-106266</v>
      </c>
    </row>
    <row r="85" spans="1:14" ht="47.25" x14ac:dyDescent="0.25">
      <c r="A85" s="17"/>
      <c r="B85" s="2" t="s">
        <v>63</v>
      </c>
      <c r="C85" s="17" t="s">
        <v>55</v>
      </c>
      <c r="D85" s="17" t="s">
        <v>56</v>
      </c>
      <c r="E85" s="17"/>
      <c r="F85" s="17">
        <v>2793</v>
      </c>
      <c r="G85" s="17">
        <f>E85+F85</f>
        <v>2793</v>
      </c>
      <c r="H85" s="17"/>
      <c r="I85" s="17">
        <v>2655.74</v>
      </c>
      <c r="J85" s="17">
        <f>I85</f>
        <v>2655.74</v>
      </c>
      <c r="K85" s="17"/>
      <c r="L85" s="8">
        <f>F85-I85</f>
        <v>137.26000000000022</v>
      </c>
      <c r="M85" s="8">
        <f>G85-J85</f>
        <v>137.26000000000022</v>
      </c>
    </row>
    <row r="86" spans="1:14" ht="45.75" customHeight="1" x14ac:dyDescent="0.25">
      <c r="A86" s="17"/>
      <c r="B86" s="45" t="s">
        <v>109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</row>
    <row r="87" spans="1:14" x14ac:dyDescent="0.25">
      <c r="A87" s="17">
        <v>2</v>
      </c>
      <c r="B87" s="2" t="s">
        <v>10</v>
      </c>
      <c r="C87" s="17"/>
      <c r="D87" s="17"/>
      <c r="E87" s="17"/>
      <c r="F87" s="17"/>
      <c r="G87" s="17"/>
      <c r="H87" s="17"/>
      <c r="I87" s="17"/>
      <c r="J87" s="17"/>
      <c r="K87" s="17"/>
      <c r="L87" s="8"/>
      <c r="M87" s="8"/>
    </row>
    <row r="88" spans="1:14" ht="31.5" x14ac:dyDescent="0.25">
      <c r="A88" s="2"/>
      <c r="B88" s="2" t="s">
        <v>57</v>
      </c>
      <c r="C88" s="17" t="s">
        <v>44</v>
      </c>
      <c r="D88" s="17" t="s">
        <v>45</v>
      </c>
      <c r="E88" s="17"/>
      <c r="F88" s="17">
        <v>1</v>
      </c>
      <c r="G88" s="8">
        <f>E88+F88</f>
        <v>1</v>
      </c>
      <c r="H88" s="17"/>
      <c r="I88" s="17">
        <v>1</v>
      </c>
      <c r="J88" s="17">
        <f>I88</f>
        <v>1</v>
      </c>
      <c r="K88" s="17"/>
      <c r="L88" s="8">
        <f>F88-I88</f>
        <v>0</v>
      </c>
      <c r="M88" s="8">
        <f>G88-J88</f>
        <v>0</v>
      </c>
    </row>
    <row r="89" spans="1:14" ht="15.75" customHeight="1" x14ac:dyDescent="0.25">
      <c r="A89" s="2"/>
      <c r="B89" s="50" t="s">
        <v>38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4" x14ac:dyDescent="0.25">
      <c r="A90" s="17">
        <v>3</v>
      </c>
      <c r="B90" s="2" t="s">
        <v>11</v>
      </c>
      <c r="C90" s="17"/>
      <c r="D90" s="17"/>
      <c r="E90" s="17"/>
      <c r="F90" s="17"/>
      <c r="G90" s="17"/>
      <c r="H90" s="17"/>
      <c r="I90" s="17"/>
      <c r="J90" s="17"/>
      <c r="K90" s="17"/>
      <c r="L90" s="8"/>
      <c r="M90" s="8"/>
    </row>
    <row r="91" spans="1:14" ht="31.5" x14ac:dyDescent="0.25">
      <c r="A91" s="17"/>
      <c r="B91" s="2" t="s">
        <v>61</v>
      </c>
      <c r="C91" s="17" t="s">
        <v>46</v>
      </c>
      <c r="D91" s="17" t="s">
        <v>47</v>
      </c>
      <c r="E91" s="17"/>
      <c r="F91" s="17">
        <v>34056704</v>
      </c>
      <c r="G91" s="17">
        <f>E91+F91</f>
        <v>34056704</v>
      </c>
      <c r="H91" s="17"/>
      <c r="I91" s="17">
        <f>F91</f>
        <v>34056704</v>
      </c>
      <c r="J91" s="17">
        <f>I91</f>
        <v>34056704</v>
      </c>
      <c r="K91" s="17"/>
      <c r="L91" s="8">
        <f>F91-I91</f>
        <v>0</v>
      </c>
      <c r="M91" s="8">
        <f>G91-J91</f>
        <v>0</v>
      </c>
    </row>
    <row r="92" spans="1:14" ht="31.5" x14ac:dyDescent="0.25">
      <c r="A92" s="17"/>
      <c r="B92" s="2" t="s">
        <v>62</v>
      </c>
      <c r="C92" s="17" t="s">
        <v>58</v>
      </c>
      <c r="D92" s="17" t="s">
        <v>47</v>
      </c>
      <c r="E92" s="17"/>
      <c r="F92" s="8">
        <v>12195</v>
      </c>
      <c r="G92" s="17">
        <f>E92+F92</f>
        <v>12195</v>
      </c>
      <c r="H92" s="17"/>
      <c r="I92" s="8">
        <f>F92</f>
        <v>12195</v>
      </c>
      <c r="J92" s="17">
        <f>I92</f>
        <v>12195</v>
      </c>
      <c r="K92" s="17"/>
      <c r="L92" s="8">
        <f>F92-I92</f>
        <v>0</v>
      </c>
      <c r="M92" s="8">
        <f>G92-J92</f>
        <v>0</v>
      </c>
    </row>
    <row r="93" spans="1:14" ht="15.75" customHeight="1" x14ac:dyDescent="0.25">
      <c r="A93" s="17"/>
      <c r="B93" s="50" t="s">
        <v>38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4" x14ac:dyDescent="0.25">
      <c r="A94" s="17">
        <v>4</v>
      </c>
      <c r="B94" s="2" t="s">
        <v>12</v>
      </c>
      <c r="C94" s="17"/>
      <c r="D94" s="17"/>
      <c r="E94" s="17"/>
      <c r="F94" s="17"/>
      <c r="G94" s="17"/>
      <c r="H94" s="17"/>
      <c r="I94" s="17"/>
      <c r="J94" s="17"/>
      <c r="K94" s="17"/>
      <c r="L94" s="8"/>
      <c r="M94" s="8"/>
    </row>
    <row r="95" spans="1:14" ht="31.5" x14ac:dyDescent="0.25">
      <c r="A95" s="2"/>
      <c r="B95" s="2" t="s">
        <v>59</v>
      </c>
      <c r="C95" s="17" t="s">
        <v>48</v>
      </c>
      <c r="D95" s="17" t="s">
        <v>47</v>
      </c>
      <c r="E95" s="17"/>
      <c r="F95" s="9">
        <v>71</v>
      </c>
      <c r="G95" s="9">
        <f>E95+F95</f>
        <v>71</v>
      </c>
      <c r="H95" s="17"/>
      <c r="I95" s="17">
        <v>71</v>
      </c>
      <c r="J95" s="17">
        <f>I95</f>
        <v>71</v>
      </c>
      <c r="K95" s="17"/>
      <c r="L95" s="8">
        <f>F95-I95</f>
        <v>0</v>
      </c>
      <c r="M95" s="8">
        <f>G95-J95</f>
        <v>0</v>
      </c>
    </row>
    <row r="96" spans="1:14" ht="45" customHeight="1" x14ac:dyDescent="0.25">
      <c r="A96" s="53" t="s">
        <v>86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</row>
    <row r="97" spans="1:13" ht="74.25" customHeight="1" x14ac:dyDescent="0.25">
      <c r="A97" s="18"/>
      <c r="B97" s="6" t="s">
        <v>99</v>
      </c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</row>
    <row r="98" spans="1:13" s="23" customFormat="1" ht="105" customHeight="1" x14ac:dyDescent="0.25">
      <c r="A98" s="25"/>
      <c r="B98" s="10" t="s">
        <v>76</v>
      </c>
      <c r="C98" s="26"/>
      <c r="D98" s="26"/>
      <c r="E98" s="13"/>
      <c r="F98" s="13"/>
      <c r="G98" s="13"/>
      <c r="H98" s="13"/>
      <c r="I98" s="13"/>
      <c r="J98" s="13"/>
      <c r="K98" s="13"/>
      <c r="L98" s="14"/>
      <c r="M98" s="14"/>
    </row>
    <row r="99" spans="1:13" s="23" customFormat="1" x14ac:dyDescent="0.25">
      <c r="A99" s="13">
        <v>1</v>
      </c>
      <c r="B99" s="25" t="s">
        <v>9</v>
      </c>
      <c r="C99" s="13"/>
      <c r="D99" s="13"/>
      <c r="E99" s="13"/>
      <c r="F99" s="13"/>
      <c r="G99" s="13"/>
      <c r="H99" s="13"/>
      <c r="I99" s="13"/>
      <c r="J99" s="13"/>
      <c r="K99" s="13"/>
      <c r="L99" s="14"/>
      <c r="M99" s="14"/>
    </row>
    <row r="100" spans="1:13" s="23" customFormat="1" ht="31.5" x14ac:dyDescent="0.25">
      <c r="A100" s="13"/>
      <c r="B100" s="25" t="s">
        <v>87</v>
      </c>
      <c r="C100" s="13" t="s">
        <v>46</v>
      </c>
      <c r="D100" s="13" t="s">
        <v>45</v>
      </c>
      <c r="E100" s="13"/>
      <c r="F100" s="13">
        <v>50000</v>
      </c>
      <c r="G100" s="13">
        <f>E100+F100</f>
        <v>50000</v>
      </c>
      <c r="H100" s="13"/>
      <c r="I100" s="13">
        <v>0</v>
      </c>
      <c r="J100" s="13">
        <f>I100</f>
        <v>0</v>
      </c>
      <c r="K100" s="13"/>
      <c r="L100" s="14">
        <f>I100-F100</f>
        <v>-50000</v>
      </c>
      <c r="M100" s="14">
        <f>J100-G100</f>
        <v>-50000</v>
      </c>
    </row>
    <row r="101" spans="1:13" s="23" customFormat="1" ht="47.25" x14ac:dyDescent="0.25">
      <c r="A101" s="13"/>
      <c r="B101" s="25" t="s">
        <v>88</v>
      </c>
      <c r="C101" s="13" t="s">
        <v>55</v>
      </c>
      <c r="D101" s="13" t="s">
        <v>56</v>
      </c>
      <c r="E101" s="13"/>
      <c r="F101" s="13">
        <v>1492</v>
      </c>
      <c r="G101" s="13">
        <f>E101+F101</f>
        <v>1492</v>
      </c>
      <c r="H101" s="13"/>
      <c r="I101" s="13">
        <v>0</v>
      </c>
      <c r="J101" s="13">
        <f>I101</f>
        <v>0</v>
      </c>
      <c r="K101" s="13"/>
      <c r="L101" s="14">
        <f>I101-F101</f>
        <v>-1492</v>
      </c>
      <c r="M101" s="14">
        <f>J101-G101</f>
        <v>-1492</v>
      </c>
    </row>
    <row r="102" spans="1:13" s="23" customFormat="1" ht="35.25" customHeight="1" x14ac:dyDescent="0.25">
      <c r="A102" s="13"/>
      <c r="B102" s="48" t="s">
        <v>101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</row>
    <row r="103" spans="1:13" s="23" customFormat="1" x14ac:dyDescent="0.25">
      <c r="A103" s="13">
        <v>2</v>
      </c>
      <c r="B103" s="25" t="s">
        <v>10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4"/>
    </row>
    <row r="104" spans="1:13" s="23" customFormat="1" ht="31.5" x14ac:dyDescent="0.25">
      <c r="A104" s="25"/>
      <c r="B104" s="25" t="s">
        <v>57</v>
      </c>
      <c r="C104" s="13" t="s">
        <v>44</v>
      </c>
      <c r="D104" s="13" t="s">
        <v>45</v>
      </c>
      <c r="E104" s="13"/>
      <c r="F104" s="13">
        <v>1</v>
      </c>
      <c r="G104" s="14">
        <f>E104+F104</f>
        <v>1</v>
      </c>
      <c r="H104" s="13"/>
      <c r="I104" s="13">
        <v>0</v>
      </c>
      <c r="J104" s="13">
        <f>I104</f>
        <v>0</v>
      </c>
      <c r="K104" s="13"/>
      <c r="L104" s="14">
        <f>F104-I104</f>
        <v>1</v>
      </c>
      <c r="M104" s="14">
        <f>G104-J104</f>
        <v>1</v>
      </c>
    </row>
    <row r="105" spans="1:13" s="23" customFormat="1" ht="15.75" customHeight="1" x14ac:dyDescent="0.25">
      <c r="A105" s="25"/>
      <c r="B105" s="55" t="s">
        <v>38</v>
      </c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</row>
    <row r="106" spans="1:13" s="23" customFormat="1" x14ac:dyDescent="0.25">
      <c r="A106" s="13">
        <v>3</v>
      </c>
      <c r="B106" s="25" t="s">
        <v>11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4"/>
      <c r="M106" s="14"/>
    </row>
    <row r="107" spans="1:13" s="23" customFormat="1" ht="31.5" x14ac:dyDescent="0.25">
      <c r="A107" s="13"/>
      <c r="B107" s="25" t="s">
        <v>72</v>
      </c>
      <c r="C107" s="13" t="s">
        <v>46</v>
      </c>
      <c r="D107" s="13" t="s">
        <v>47</v>
      </c>
      <c r="E107" s="13"/>
      <c r="F107" s="13">
        <v>10648092</v>
      </c>
      <c r="G107" s="13">
        <f>E107+F107</f>
        <v>10648092</v>
      </c>
      <c r="H107" s="13"/>
      <c r="I107" s="13">
        <v>10648092</v>
      </c>
      <c r="J107" s="13">
        <f>I107</f>
        <v>10648092</v>
      </c>
      <c r="K107" s="13"/>
      <c r="L107" s="14">
        <f>I107-F107</f>
        <v>0</v>
      </c>
      <c r="M107" s="14">
        <f>L107</f>
        <v>0</v>
      </c>
    </row>
    <row r="108" spans="1:13" s="23" customFormat="1" ht="31.5" x14ac:dyDescent="0.25">
      <c r="A108" s="13"/>
      <c r="B108" s="25" t="s">
        <v>73</v>
      </c>
      <c r="C108" s="13" t="s">
        <v>89</v>
      </c>
      <c r="D108" s="13" t="s">
        <v>47</v>
      </c>
      <c r="E108" s="13"/>
      <c r="F108" s="14">
        <v>200000</v>
      </c>
      <c r="G108" s="13">
        <f>E108+F108</f>
        <v>200000</v>
      </c>
      <c r="H108" s="13"/>
      <c r="I108" s="14">
        <v>200000</v>
      </c>
      <c r="J108" s="14">
        <f>I108</f>
        <v>200000</v>
      </c>
      <c r="K108" s="13"/>
      <c r="L108" s="14">
        <f>I108-F108</f>
        <v>0</v>
      </c>
      <c r="M108" s="14">
        <f>L108</f>
        <v>0</v>
      </c>
    </row>
    <row r="109" spans="1:13" s="23" customFormat="1" ht="15.75" customHeight="1" x14ac:dyDescent="0.25">
      <c r="A109" s="13"/>
      <c r="B109" s="55" t="s">
        <v>38</v>
      </c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</row>
    <row r="110" spans="1:13" s="23" customFormat="1" x14ac:dyDescent="0.25">
      <c r="A110" s="13">
        <v>4</v>
      </c>
      <c r="B110" s="25" t="s">
        <v>12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4"/>
      <c r="M110" s="14"/>
    </row>
    <row r="111" spans="1:13" s="23" customFormat="1" ht="31.5" x14ac:dyDescent="0.25">
      <c r="A111" s="25"/>
      <c r="B111" s="25" t="s">
        <v>74</v>
      </c>
      <c r="C111" s="13" t="s">
        <v>48</v>
      </c>
      <c r="D111" s="13" t="s">
        <v>47</v>
      </c>
      <c r="E111" s="13"/>
      <c r="F111" s="9">
        <v>4</v>
      </c>
      <c r="G111" s="9">
        <f>E111+F111</f>
        <v>4</v>
      </c>
      <c r="H111" s="13"/>
      <c r="I111" s="13">
        <v>4</v>
      </c>
      <c r="J111" s="13">
        <f>I111</f>
        <v>4</v>
      </c>
      <c r="K111" s="13"/>
      <c r="L111" s="14">
        <f>I111-F111</f>
        <v>0</v>
      </c>
      <c r="M111" s="14">
        <f>L111</f>
        <v>0</v>
      </c>
    </row>
    <row r="112" spans="1:13" s="23" customFormat="1" ht="31.5" x14ac:dyDescent="0.25">
      <c r="A112" s="25"/>
      <c r="B112" s="25" t="s">
        <v>75</v>
      </c>
      <c r="C112" s="13" t="s">
        <v>48</v>
      </c>
      <c r="D112" s="13" t="s">
        <v>47</v>
      </c>
      <c r="E112" s="13"/>
      <c r="F112" s="9">
        <v>25</v>
      </c>
      <c r="G112" s="9">
        <f>E112+F112</f>
        <v>25</v>
      </c>
      <c r="H112" s="13"/>
      <c r="I112" s="13">
        <v>0</v>
      </c>
      <c r="J112" s="13">
        <v>0</v>
      </c>
      <c r="K112" s="13"/>
      <c r="L112" s="14">
        <f>I112-F112</f>
        <v>-25</v>
      </c>
      <c r="M112" s="14">
        <f>L112</f>
        <v>-25</v>
      </c>
    </row>
    <row r="113" spans="1:13" s="23" customFormat="1" ht="35.25" customHeight="1" x14ac:dyDescent="0.25">
      <c r="A113" s="25"/>
      <c r="B113" s="57" t="s">
        <v>90</v>
      </c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</row>
    <row r="114" spans="1:13" s="23" customFormat="1" ht="38.25" customHeight="1" x14ac:dyDescent="0.25">
      <c r="A114" s="25"/>
      <c r="B114" s="57" t="s">
        <v>105</v>
      </c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</row>
    <row r="115" spans="1:13" s="23" customFormat="1" ht="93.75" customHeight="1" x14ac:dyDescent="0.25">
      <c r="A115" s="25"/>
      <c r="B115" s="6" t="s">
        <v>100</v>
      </c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</row>
    <row r="116" spans="1:13" ht="114.75" customHeight="1" x14ac:dyDescent="0.25">
      <c r="A116" s="18"/>
      <c r="B116" s="12" t="s">
        <v>68</v>
      </c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</row>
    <row r="117" spans="1:13" s="23" customFormat="1" x14ac:dyDescent="0.25">
      <c r="A117" s="13">
        <v>1</v>
      </c>
      <c r="B117" s="25" t="s">
        <v>9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4"/>
      <c r="M117" s="14"/>
    </row>
    <row r="118" spans="1:13" s="23" customFormat="1" ht="31.5" x14ac:dyDescent="0.25">
      <c r="A118" s="13"/>
      <c r="B118" s="25" t="s">
        <v>91</v>
      </c>
      <c r="C118" s="13" t="s">
        <v>46</v>
      </c>
      <c r="D118" s="13" t="s">
        <v>45</v>
      </c>
      <c r="E118" s="13"/>
      <c r="F118" s="13">
        <v>100000</v>
      </c>
      <c r="G118" s="13">
        <f>E118+F118</f>
        <v>100000</v>
      </c>
      <c r="H118" s="13"/>
      <c r="I118" s="13">
        <v>46927</v>
      </c>
      <c r="J118" s="13">
        <f>I118</f>
        <v>46927</v>
      </c>
      <c r="K118" s="13"/>
      <c r="L118" s="14">
        <f>I118-F118</f>
        <v>-53073</v>
      </c>
      <c r="M118" s="14">
        <f>J118-G118</f>
        <v>-53073</v>
      </c>
    </row>
    <row r="119" spans="1:13" s="23" customFormat="1" ht="35.25" customHeight="1" x14ac:dyDescent="0.25">
      <c r="A119" s="13"/>
      <c r="B119" s="48" t="s">
        <v>101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</row>
    <row r="120" spans="1:13" s="23" customFormat="1" x14ac:dyDescent="0.25">
      <c r="A120" s="13">
        <v>2</v>
      </c>
      <c r="B120" s="25" t="s">
        <v>10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4"/>
      <c r="M120" s="14"/>
    </row>
    <row r="121" spans="1:13" s="23" customFormat="1" ht="31.5" x14ac:dyDescent="0.25">
      <c r="A121" s="25"/>
      <c r="B121" s="25" t="s">
        <v>57</v>
      </c>
      <c r="C121" s="13" t="s">
        <v>44</v>
      </c>
      <c r="D121" s="13" t="s">
        <v>45</v>
      </c>
      <c r="E121" s="13"/>
      <c r="F121" s="13">
        <v>1</v>
      </c>
      <c r="G121" s="14">
        <f>E121+F121</f>
        <v>1</v>
      </c>
      <c r="H121" s="13"/>
      <c r="I121" s="13">
        <v>0</v>
      </c>
      <c r="J121" s="13">
        <f>I121</f>
        <v>0</v>
      </c>
      <c r="K121" s="13"/>
      <c r="L121" s="14">
        <f>F121-I121</f>
        <v>1</v>
      </c>
      <c r="M121" s="14">
        <f>G121-J121</f>
        <v>1</v>
      </c>
    </row>
    <row r="122" spans="1:13" s="23" customFormat="1" ht="15.75" customHeight="1" x14ac:dyDescent="0.25">
      <c r="A122" s="25"/>
      <c r="B122" s="55" t="s">
        <v>38</v>
      </c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</row>
    <row r="123" spans="1:13" s="23" customFormat="1" x14ac:dyDescent="0.25">
      <c r="A123" s="13">
        <v>3</v>
      </c>
      <c r="B123" s="25" t="s">
        <v>11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4"/>
      <c r="M123" s="14"/>
    </row>
    <row r="124" spans="1:13" s="23" customFormat="1" ht="31.5" x14ac:dyDescent="0.25">
      <c r="A124" s="13"/>
      <c r="B124" s="25" t="s">
        <v>92</v>
      </c>
      <c r="C124" s="13" t="s">
        <v>89</v>
      </c>
      <c r="D124" s="13" t="s">
        <v>47</v>
      </c>
      <c r="E124" s="13"/>
      <c r="F124" s="14">
        <v>2500000</v>
      </c>
      <c r="G124" s="13">
        <f>E124+F124</f>
        <v>2500000</v>
      </c>
      <c r="H124" s="13"/>
      <c r="I124" s="14">
        <v>2500000</v>
      </c>
      <c r="J124" s="14">
        <f>I124</f>
        <v>2500000</v>
      </c>
      <c r="K124" s="13"/>
      <c r="L124" s="14">
        <f>I124-F124</f>
        <v>0</v>
      </c>
      <c r="M124" s="14">
        <f>L124</f>
        <v>0</v>
      </c>
    </row>
    <row r="125" spans="1:13" s="23" customFormat="1" ht="15.75" customHeight="1" x14ac:dyDescent="0.25">
      <c r="A125" s="13"/>
      <c r="B125" s="55" t="s">
        <v>38</v>
      </c>
      <c r="C125" s="56"/>
      <c r="D125" s="56"/>
      <c r="E125" s="56"/>
      <c r="F125" s="56"/>
      <c r="G125" s="56"/>
      <c r="H125" s="56"/>
      <c r="I125" s="56"/>
      <c r="J125" s="56"/>
      <c r="K125" s="56"/>
      <c r="L125" s="56"/>
      <c r="M125" s="56"/>
    </row>
    <row r="126" spans="1:13" s="23" customFormat="1" x14ac:dyDescent="0.25">
      <c r="A126" s="13">
        <v>4</v>
      </c>
      <c r="B126" s="25" t="s">
        <v>12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4"/>
      <c r="M126" s="14"/>
    </row>
    <row r="127" spans="1:13" s="23" customFormat="1" ht="31.5" x14ac:dyDescent="0.25">
      <c r="A127" s="25"/>
      <c r="B127" s="25" t="s">
        <v>93</v>
      </c>
      <c r="C127" s="13" t="s">
        <v>48</v>
      </c>
      <c r="D127" s="13" t="s">
        <v>47</v>
      </c>
      <c r="E127" s="13"/>
      <c r="F127" s="9">
        <v>4</v>
      </c>
      <c r="G127" s="9">
        <f>E127+F127</f>
        <v>4</v>
      </c>
      <c r="H127" s="13"/>
      <c r="I127" s="13">
        <v>2</v>
      </c>
      <c r="J127" s="13">
        <f>I127</f>
        <v>2</v>
      </c>
      <c r="K127" s="13"/>
      <c r="L127" s="14">
        <f>I127-F127</f>
        <v>-2</v>
      </c>
      <c r="M127" s="14">
        <f>L127</f>
        <v>-2</v>
      </c>
    </row>
    <row r="128" spans="1:13" s="23" customFormat="1" ht="48" customHeight="1" x14ac:dyDescent="0.25">
      <c r="A128" s="25"/>
      <c r="B128" s="57" t="s">
        <v>94</v>
      </c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</row>
    <row r="129" spans="1:13" s="23" customFormat="1" ht="30.75" customHeight="1" x14ac:dyDescent="0.25">
      <c r="A129" s="25"/>
      <c r="B129" s="57" t="s">
        <v>106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</row>
    <row r="130" spans="1:13" x14ac:dyDescent="0.25">
      <c r="A130" s="1"/>
    </row>
    <row r="131" spans="1:13" ht="26.25" customHeight="1" x14ac:dyDescent="0.25">
      <c r="A131" s="4" t="s">
        <v>39</v>
      </c>
      <c r="B131" s="4"/>
      <c r="C131" s="4"/>
      <c r="D131" s="4"/>
      <c r="G131" s="54" t="s">
        <v>95</v>
      </c>
      <c r="H131" s="54"/>
      <c r="I131" s="54"/>
      <c r="J131" s="54"/>
      <c r="K131" s="54"/>
      <c r="L131" s="54"/>
      <c r="M131" s="54"/>
    </row>
    <row r="132" spans="1:13" ht="6.75" customHeight="1" x14ac:dyDescent="0.25">
      <c r="A132" s="43" t="s">
        <v>40</v>
      </c>
      <c r="B132" s="43"/>
      <c r="C132" s="43"/>
      <c r="D132" s="43"/>
    </row>
    <row r="133" spans="1:13" ht="19.5" customHeight="1" x14ac:dyDescent="0.25">
      <c r="A133" s="5" t="s">
        <v>41</v>
      </c>
      <c r="B133" s="5"/>
      <c r="C133" s="5"/>
      <c r="D133" s="5"/>
    </row>
    <row r="134" spans="1:13" x14ac:dyDescent="0.25">
      <c r="A134" s="59" t="s">
        <v>78</v>
      </c>
      <c r="B134" s="59"/>
      <c r="C134" s="59"/>
      <c r="D134" s="59"/>
      <c r="E134" s="59"/>
    </row>
    <row r="135" spans="1:13" x14ac:dyDescent="0.25">
      <c r="A135" s="59"/>
      <c r="B135" s="59"/>
      <c r="C135" s="59"/>
      <c r="D135" s="59"/>
      <c r="E135" s="59"/>
      <c r="G135" s="60"/>
      <c r="H135" s="60"/>
      <c r="J135" s="60" t="s">
        <v>79</v>
      </c>
      <c r="K135" s="60"/>
      <c r="L135" s="60"/>
      <c r="M135" s="60"/>
    </row>
    <row r="136" spans="1:13" ht="15.75" customHeight="1" x14ac:dyDescent="0.25">
      <c r="A136" s="15"/>
      <c r="B136" s="15"/>
      <c r="C136" s="15"/>
      <c r="D136" s="15"/>
      <c r="E136" s="15"/>
      <c r="J136" s="61" t="s">
        <v>27</v>
      </c>
      <c r="K136" s="61"/>
      <c r="L136" s="61"/>
      <c r="M136" s="61"/>
    </row>
    <row r="137" spans="1:13" ht="43.5" customHeight="1" x14ac:dyDescent="0.25">
      <c r="A137" s="59" t="s">
        <v>80</v>
      </c>
      <c r="B137" s="59"/>
      <c r="C137" s="59"/>
      <c r="D137" s="59"/>
      <c r="E137" s="59"/>
      <c r="G137" s="60"/>
      <c r="H137" s="60"/>
      <c r="J137" s="60" t="s">
        <v>81</v>
      </c>
      <c r="K137" s="60"/>
      <c r="L137" s="60"/>
      <c r="M137" s="60"/>
    </row>
    <row r="138" spans="1:13" ht="15.75" customHeight="1" x14ac:dyDescent="0.25">
      <c r="A138" s="59"/>
      <c r="B138" s="59"/>
      <c r="C138" s="59"/>
      <c r="D138" s="59"/>
      <c r="E138" s="59"/>
      <c r="J138" s="61" t="s">
        <v>27</v>
      </c>
      <c r="K138" s="61"/>
      <c r="L138" s="61"/>
      <c r="M138" s="61"/>
    </row>
    <row r="140" spans="1:13" ht="22.5" customHeight="1" x14ac:dyDescent="0.25">
      <c r="B140" s="5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</row>
  </sheetData>
  <mergeCells count="84">
    <mergeCell ref="B140:M140"/>
    <mergeCell ref="B31:D31"/>
    <mergeCell ref="B32:D32"/>
    <mergeCell ref="B102:M102"/>
    <mergeCell ref="B105:M105"/>
    <mergeCell ref="B109:M109"/>
    <mergeCell ref="B113:M113"/>
    <mergeCell ref="B114:M114"/>
    <mergeCell ref="B119:M119"/>
    <mergeCell ref="B122:M122"/>
    <mergeCell ref="A134:E135"/>
    <mergeCell ref="G135:H135"/>
    <mergeCell ref="J135:M135"/>
    <mergeCell ref="J136:M136"/>
    <mergeCell ref="A137:E138"/>
    <mergeCell ref="G137:H137"/>
    <mergeCell ref="J137:M137"/>
    <mergeCell ref="J138:M138"/>
    <mergeCell ref="B89:M89"/>
    <mergeCell ref="B93:M93"/>
    <mergeCell ref="A96:M96"/>
    <mergeCell ref="G131:M131"/>
    <mergeCell ref="A132:D132"/>
    <mergeCell ref="B125:M125"/>
    <mergeCell ref="B128:M128"/>
    <mergeCell ref="B129:M129"/>
    <mergeCell ref="B69:M69"/>
    <mergeCell ref="B73:M73"/>
    <mergeCell ref="B77:M77"/>
    <mergeCell ref="B80:M80"/>
    <mergeCell ref="B81:M81"/>
    <mergeCell ref="B86:M86"/>
    <mergeCell ref="H45:J45"/>
    <mergeCell ref="K45:M45"/>
    <mergeCell ref="B53:M53"/>
    <mergeCell ref="B56:M56"/>
    <mergeCell ref="A34:M34"/>
    <mergeCell ref="A38:A39"/>
    <mergeCell ref="B38:D39"/>
    <mergeCell ref="E38:G38"/>
    <mergeCell ref="H38:J38"/>
    <mergeCell ref="K38:M38"/>
    <mergeCell ref="B64:M64"/>
    <mergeCell ref="B60:M60"/>
    <mergeCell ref="B63:M63"/>
    <mergeCell ref="W27:Y27"/>
    <mergeCell ref="B29:D29"/>
    <mergeCell ref="B30:D30"/>
    <mergeCell ref="B33:D33"/>
    <mergeCell ref="A36:M36"/>
    <mergeCell ref="E45:G45"/>
    <mergeCell ref="A45:A46"/>
    <mergeCell ref="K27:M27"/>
    <mergeCell ref="Q27:S27"/>
    <mergeCell ref="B22:M22"/>
    <mergeCell ref="B23:M23"/>
    <mergeCell ref="E17:M17"/>
    <mergeCell ref="B20:M20"/>
    <mergeCell ref="T27:V27"/>
    <mergeCell ref="J1:M4"/>
    <mergeCell ref="A11:A12"/>
    <mergeCell ref="E11:M11"/>
    <mergeCell ref="E12:M12"/>
    <mergeCell ref="B15:M15"/>
    <mergeCell ref="B16:M16"/>
    <mergeCell ref="A5:M5"/>
    <mergeCell ref="A9:A10"/>
    <mergeCell ref="A13:M13"/>
    <mergeCell ref="A6:M6"/>
    <mergeCell ref="E7:M7"/>
    <mergeCell ref="E8:M8"/>
    <mergeCell ref="E9:M9"/>
    <mergeCell ref="E10:M10"/>
    <mergeCell ref="A7:A8"/>
    <mergeCell ref="B45:B46"/>
    <mergeCell ref="C45:C46"/>
    <mergeCell ref="D45:D46"/>
    <mergeCell ref="B40:D40"/>
    <mergeCell ref="B21:M21"/>
    <mergeCell ref="A27:A28"/>
    <mergeCell ref="B41:D41"/>
    <mergeCell ref="B27:D28"/>
    <mergeCell ref="E27:G27"/>
    <mergeCell ref="H27:J27"/>
  </mergeCells>
  <pageMargins left="0.15748031496062992" right="0.15748031496062992" top="0.35433070866141736" bottom="0.31496062992125984" header="0.31496062992125984" footer="0.31496062992125984"/>
  <pageSetup paperSize="9" scale="85" orientation="landscape" r:id="rId1"/>
  <rowBreaks count="5" manualBreakCount="5">
    <brk id="27" max="12" man="1"/>
    <brk id="48" max="12" man="1"/>
    <brk id="65" max="12" man="1"/>
    <brk id="107" max="12" man="1"/>
    <brk id="12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31.12.2021</vt:lpstr>
      <vt:lpstr>'звіт 31.12.2021'!Область_друку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2022-02-04T11:51:56Z</cp:lastPrinted>
  <dcterms:created xsi:type="dcterms:W3CDTF">2018-12-28T08:43:53Z</dcterms:created>
  <dcterms:modified xsi:type="dcterms:W3CDTF">2022-07-13T05:58:07Z</dcterms:modified>
</cp:coreProperties>
</file>