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2\Липень\1307\Звіти УКБ 2021\"/>
    </mc:Choice>
  </mc:AlternateContent>
  <bookViews>
    <workbookView xWindow="0" yWindow="0" windowWidth="28800" windowHeight="12435"/>
  </bookViews>
  <sheets>
    <sheet name="звіт 31.12.2121" sheetId="3" r:id="rId1"/>
  </sheets>
  <definedNames>
    <definedName name="_xlnm.Print_Area" localSheetId="0">'звіт 31.12.2121'!$A$1:$M$171</definedName>
  </definedNames>
  <calcPr calcId="152511"/>
</workbook>
</file>

<file path=xl/calcChain.xml><?xml version="1.0" encoding="utf-8"?>
<calcChain xmlns="http://schemas.openxmlformats.org/spreadsheetml/2006/main">
  <c r="I65" i="3" l="1"/>
  <c r="I57" i="3"/>
  <c r="J57" i="3"/>
  <c r="I111" i="3"/>
  <c r="L111" i="3"/>
  <c r="L97" i="3"/>
  <c r="J97" i="3"/>
  <c r="G97" i="3"/>
  <c r="L95" i="3"/>
  <c r="J95" i="3"/>
  <c r="G95" i="3"/>
  <c r="I64" i="3"/>
  <c r="L64" i="3"/>
  <c r="I35" i="3"/>
  <c r="I34" i="3"/>
  <c r="J34" i="3"/>
  <c r="L160" i="3"/>
  <c r="J160" i="3"/>
  <c r="G160" i="3"/>
  <c r="L157" i="3"/>
  <c r="J157" i="3"/>
  <c r="G157" i="3"/>
  <c r="L154" i="3"/>
  <c r="J154" i="3"/>
  <c r="G154" i="3"/>
  <c r="L151" i="3"/>
  <c r="J151" i="3"/>
  <c r="G151" i="3"/>
  <c r="L146" i="3"/>
  <c r="J146" i="3"/>
  <c r="G146" i="3"/>
  <c r="L143" i="3"/>
  <c r="J143" i="3"/>
  <c r="G143" i="3"/>
  <c r="L140" i="3"/>
  <c r="J140" i="3"/>
  <c r="G140" i="3"/>
  <c r="M140" i="3"/>
  <c r="L137" i="3"/>
  <c r="J137" i="3"/>
  <c r="G137" i="3"/>
  <c r="L131" i="3"/>
  <c r="J131" i="3"/>
  <c r="G131" i="3"/>
  <c r="J128" i="3"/>
  <c r="F128" i="3"/>
  <c r="L128" i="3"/>
  <c r="L127" i="3"/>
  <c r="J127" i="3"/>
  <c r="G127" i="3"/>
  <c r="I124" i="3"/>
  <c r="J124" i="3"/>
  <c r="F124" i="3"/>
  <c r="G124" i="3"/>
  <c r="L123" i="3"/>
  <c r="J123" i="3"/>
  <c r="G123" i="3"/>
  <c r="M123" i="3"/>
  <c r="L120" i="3"/>
  <c r="J120" i="3"/>
  <c r="G120" i="3"/>
  <c r="L119" i="3"/>
  <c r="J119" i="3"/>
  <c r="G119" i="3"/>
  <c r="L117" i="3"/>
  <c r="J117" i="3"/>
  <c r="M117" i="3"/>
  <c r="G117" i="3"/>
  <c r="L114" i="3"/>
  <c r="J114" i="3"/>
  <c r="G114" i="3"/>
  <c r="G111" i="3"/>
  <c r="L108" i="3"/>
  <c r="J108" i="3"/>
  <c r="G108" i="3"/>
  <c r="L107" i="3"/>
  <c r="J107" i="3"/>
  <c r="G107" i="3"/>
  <c r="L104" i="3"/>
  <c r="J104" i="3"/>
  <c r="G104" i="3"/>
  <c r="L103" i="3"/>
  <c r="J103" i="3"/>
  <c r="M103" i="3"/>
  <c r="G103" i="3"/>
  <c r="L91" i="3"/>
  <c r="J91" i="3"/>
  <c r="G91" i="3"/>
  <c r="L89" i="3"/>
  <c r="J89" i="3"/>
  <c r="G89" i="3"/>
  <c r="L84" i="3"/>
  <c r="J84" i="3"/>
  <c r="G84" i="3"/>
  <c r="L81" i="3"/>
  <c r="J81" i="3"/>
  <c r="M81" i="3"/>
  <c r="G81" i="3"/>
  <c r="J78" i="3"/>
  <c r="L78" i="3"/>
  <c r="L77" i="3"/>
  <c r="J77" i="3"/>
  <c r="G77" i="3"/>
  <c r="M77" i="3"/>
  <c r="L74" i="3"/>
  <c r="J74" i="3"/>
  <c r="M74" i="3"/>
  <c r="G74" i="3"/>
  <c r="L73" i="3"/>
  <c r="J73" i="3"/>
  <c r="G73" i="3"/>
  <c r="M73" i="3"/>
  <c r="L68" i="3"/>
  <c r="J68" i="3"/>
  <c r="M68" i="3"/>
  <c r="G68" i="3"/>
  <c r="G64" i="3"/>
  <c r="L61" i="3"/>
  <c r="J61" i="3"/>
  <c r="G61" i="3"/>
  <c r="L60" i="3"/>
  <c r="J60" i="3"/>
  <c r="G60" i="3"/>
  <c r="M60" i="3"/>
  <c r="F57" i="3"/>
  <c r="L57" i="3"/>
  <c r="L56" i="3"/>
  <c r="J56" i="3"/>
  <c r="G56" i="3"/>
  <c r="M56" i="3"/>
  <c r="L55" i="3"/>
  <c r="J55" i="3"/>
  <c r="G55" i="3"/>
  <c r="F37" i="3"/>
  <c r="F45" i="3"/>
  <c r="G36" i="3"/>
  <c r="G37" i="3"/>
  <c r="J35" i="3"/>
  <c r="G35" i="3"/>
  <c r="G34" i="3"/>
  <c r="L34" i="3"/>
  <c r="I45" i="3"/>
  <c r="J45" i="3"/>
  <c r="J37" i="3"/>
  <c r="M104" i="3"/>
  <c r="F65" i="3"/>
  <c r="L65" i="3"/>
  <c r="M120" i="3"/>
  <c r="M137" i="3"/>
  <c r="M151" i="3"/>
  <c r="I36" i="3"/>
  <c r="L36" i="3"/>
  <c r="L35" i="3"/>
  <c r="G78" i="3"/>
  <c r="J36" i="3"/>
  <c r="M36" i="3"/>
  <c r="M89" i="3"/>
  <c r="M91" i="3"/>
  <c r="M107" i="3"/>
  <c r="M127" i="3"/>
  <c r="M97" i="3"/>
  <c r="M95" i="3"/>
  <c r="G128" i="3"/>
  <c r="M128" i="3"/>
  <c r="M35" i="3"/>
  <c r="M55" i="3"/>
  <c r="M131" i="3"/>
  <c r="M146" i="3"/>
  <c r="M160" i="3"/>
  <c r="L124" i="3"/>
  <c r="L37" i="3"/>
  <c r="M124" i="3"/>
  <c r="M143" i="3"/>
  <c r="M154" i="3"/>
  <c r="M157" i="3"/>
  <c r="J111" i="3"/>
  <c r="M111" i="3"/>
  <c r="M34" i="3"/>
  <c r="M37" i="3"/>
  <c r="M61" i="3"/>
  <c r="M108" i="3"/>
  <c r="M114" i="3"/>
  <c r="M119" i="3"/>
  <c r="G45" i="3"/>
  <c r="L45" i="3"/>
  <c r="J65" i="3"/>
  <c r="M45" i="3"/>
  <c r="J64" i="3"/>
  <c r="M64" i="3"/>
  <c r="M84" i="3"/>
  <c r="M78" i="3"/>
  <c r="G57" i="3"/>
  <c r="M57" i="3"/>
  <c r="G65" i="3"/>
  <c r="M65" i="3"/>
</calcChain>
</file>

<file path=xl/sharedStrings.xml><?xml version="1.0" encoding="utf-8"?>
<sst xmlns="http://schemas.openxmlformats.org/spreadsheetml/2006/main" count="282" uniqueCount="115">
  <si>
    <t>1.</t>
  </si>
  <si>
    <t>2.</t>
  </si>
  <si>
    <t>3.</t>
  </si>
  <si>
    <t>(КФКВК)</t>
  </si>
  <si>
    <t>N з/п</t>
  </si>
  <si>
    <t>Завдання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</si>
  <si>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</si>
  <si>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</si>
  <si>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</si>
  <si>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</si>
  <si>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</si>
  <si>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</si>
  <si>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</si>
  <si>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</si>
  <si>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</si>
  <si>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</si>
  <si>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</si>
  <si>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</si>
  <si>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</si>
  <si>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</si>
  <si>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</si>
  <si>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</si>
  <si>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</si>
  <si>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N
з/п</t>
  </si>
  <si>
    <t>(код)</t>
  </si>
  <si>
    <t>Ціль державної політики</t>
  </si>
  <si>
    <t>гривень</t>
  </si>
  <si>
    <t>(ініціали/ініціал, прізвище)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</si>
  <si>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</si>
  <si>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</si>
  <si>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</si>
  <si>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</si>
  <si>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</si>
  <si>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</si>
  <si>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</si>
  <si>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</si>
  <si>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</si>
  <si>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</si>
  <si>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</si>
  <si>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____________</t>
  </si>
  <si>
    <t>* Зазначаються всі напрями використання бюджетних коштів, затверджені у паспорті бюджетної програми.</t>
  </si>
  <si>
    <t>(КТПКВК МБ)(код)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</si>
  <si>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</si>
  <si>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од.</t>
  </si>
  <si>
    <t>рішення сесії</t>
  </si>
  <si>
    <t>грн.</t>
  </si>
  <si>
    <t>розрахунок</t>
  </si>
  <si>
    <t>%</t>
  </si>
  <si>
    <t>0443</t>
  </si>
  <si>
    <t>Будівництво інших об'єктів комунальної власності</t>
  </si>
  <si>
    <t>Будівництво об'єктів соціальної та виробничої інфраструктури комунальної власності</t>
  </si>
  <si>
    <t>Реконструкція об'єктів соціальної та виробничої інфраструктури комунальної власності</t>
  </si>
  <si>
    <t>Проектування об'єктів соціальної та виробничої інфраструктури комунальної власності</t>
  </si>
  <si>
    <t>Реалізація державної політики у сфері соціальної та виробничої інфраструктури</t>
  </si>
  <si>
    <t>Забезпечення розвитку сучасної інфраструктури міста</t>
  </si>
  <si>
    <t>Будівництво обєктів соціальної та виробничої інфраструктури комунальної власності</t>
  </si>
  <si>
    <t>Реконструкція обєктів соціальної та виробничої інфраструктури комунальної власності</t>
  </si>
  <si>
    <t>Забезпечення будівництва об'єктів соціальної та виробничої інфраструктури комунальної власності</t>
  </si>
  <si>
    <t>Обсяг видатків на будівництво</t>
  </si>
  <si>
    <t>кв.м</t>
  </si>
  <si>
    <t>проектна документація</t>
  </si>
  <si>
    <t>кількість об'єктів</t>
  </si>
  <si>
    <t>середні витрати на об'єкт будівництва</t>
  </si>
  <si>
    <t>рівень готовності</t>
  </si>
  <si>
    <t>куб.м/добу</t>
  </si>
  <si>
    <t>Обсяг будівництва (протяжність)</t>
  </si>
  <si>
    <t>м</t>
  </si>
  <si>
    <t>Обсяг будівництва (потужність)</t>
  </si>
  <si>
    <t>Обсяг видатків на реконструкцію</t>
  </si>
  <si>
    <t>потужність КНС, яку планується побудувати</t>
  </si>
  <si>
    <t>середні витрати на об'єкт реконструкції</t>
  </si>
  <si>
    <t>Обсяг реконструкції (потужність)</t>
  </si>
  <si>
    <t>середні витрати на реконструкцію одиниці потужності</t>
  </si>
  <si>
    <t>Реконструкція  вбудовано-прибудованої аптеки під адміністративне приміщення управління адміністративних послуг Хмельницької міської ради  по вул. Кам"янецькій, 38 в м. Хмельницькому</t>
  </si>
  <si>
    <t>Обсяг реконструкції (загальна площа)</t>
  </si>
  <si>
    <t>потужність КНС, яку планується реконструювати</t>
  </si>
  <si>
    <t>площа, яку планується реконструювати</t>
  </si>
  <si>
    <t>грн./кв.м</t>
  </si>
  <si>
    <t>ширина проїзджої частини</t>
  </si>
  <si>
    <t>середні витрати на будівництво 1 кв.м</t>
  </si>
  <si>
    <t>Обсяг будівництва (площа)</t>
  </si>
  <si>
    <t xml:space="preserve">Реконструкція мереж водопроводу та каналізації в мікрорайоні  "Лезнево" м.Хмельницький </t>
  </si>
  <si>
    <t>Забезпечення реконструкції обєктів соціальної та виробничої інфраструктури комунальної власності</t>
  </si>
  <si>
    <t>обсяг видатків на проектування</t>
  </si>
  <si>
    <t>середні витрати на об'єкт проектування</t>
  </si>
  <si>
    <t>Будівництво каналізаційних мереж в мікрорайоні "Озерна" в м.Хмельницькому, в т.ч.коригування проєктно-кошторисної документації</t>
  </si>
  <si>
    <t>Обсяг видатків на будівництво (коригування ПКД)</t>
  </si>
  <si>
    <t>Будівництво вулиці Мельникова (від вул.Зарічанської до вул.Трудової) в м.Хмельницькому (І черга)</t>
  </si>
  <si>
    <t>Управління капітального будівництва Хмельницької міської ради</t>
  </si>
  <si>
    <t>середні витрати на об'єкт коригування</t>
  </si>
  <si>
    <t>Проектування будівництва обєктів соціальної та виробничої інфраструктури комунальної власності</t>
  </si>
  <si>
    <t>Будівництво самопливного і напірного колекторів та каналізаційної насосної станції продуктивністю 1500 куб.м/добу на житловому масиві "Лезнево 1,2" в м. Хмельницькому</t>
  </si>
  <si>
    <t>Забезпечення проектування будівництва об'єктів соціальної та виробничої інфраструктури комунальної власності</t>
  </si>
  <si>
    <t>Виготовлення проєктно-кошторисної документації для будівництва зовнішніх мереж газопостачання індустріального парку  "Хмельницький" по Вінницькому шосе, 18 в м.Хмельницькому</t>
  </si>
  <si>
    <t>Виготовлення проєктно-кошторисної документації для будівництва зовнішніх мереж  водопостачання та каналізації індустріального парку  "Хмельницький" по Вінницькому шосе, 18 в м.Хмельницькому</t>
  </si>
  <si>
    <t>10. Узагальнений висновок про виконання бюджетної програми. Бюджетна програма за звітний період в цілому виконана.</t>
  </si>
  <si>
    <t>Начальник управління капітального будівництва</t>
  </si>
  <si>
    <t>Т.М. Поліщук</t>
  </si>
  <si>
    <t>Заступник начальника управління</t>
  </si>
  <si>
    <t>В.М.Гаман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</si>
  <si>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 Відхилення виникли у зв'язку з неосвоєнням бюджетних коштів (по напрямку будівництво і реконструкція - у зв'язку з несприятливими погоджніми умовами та необхідністю внесення змін до проєктних рішень. Виконання бюджетної програми буде продовжено у наступному році.</t>
  </si>
  <si>
    <t>Аналіз стану виконання результативних показників. Фактичні результативні показники відповідають плановим. Бюджетні призначення  за звітний період освоєні в повному обсязі. Виконання бюджетної програми буде продовжено у наступних роках.</t>
  </si>
  <si>
    <t xml:space="preserve">Пояснення щодо причин розбіжностей між фактичними та затвердженими результативними показниками. </t>
  </si>
  <si>
    <t>Пояснення щодо причин розбіжностей між фактичними та затвердженими результативними показниками.Бюджетні призначення  за звітний період освоєні в повному обсязі. Виконання бюджетної програми буде продовжено у наступних роках.</t>
  </si>
  <si>
    <t>Пояснення щодо причин розбіжностей між фактичними та затвердженими результативними показниками. Виготовлено проектну документацію та проведено експертизу проекту. Виконання бюджетної програми буде продовжено у наступному році.</t>
  </si>
  <si>
    <t>Пояснення щодо причин розбіжностей між фактичними та затвердженими результативними показниками. Відхилення  за рахунок економії бюджетних коштів</t>
  </si>
  <si>
    <t>Аналіз стану виконання результативних показників. У звітному році виготовлено проектну документацію по проведено державну експертизу проекту.  Виконання даної програми буде продовжено у наступному році.</t>
  </si>
  <si>
    <t>Програма економічного та соціального розвитку міста Хмельницького на 2021 рік</t>
  </si>
  <si>
    <t>Аналіз стану виконання результативних показників.  Виконання програми буде продовжуватися у наступному році.</t>
  </si>
  <si>
    <t>Аналіз стану виконання результативних показників. Фактичні результативні показники відповідають плановим. Бюджетна програма буде продовжена у наступному році.</t>
  </si>
  <si>
    <t>Аналіз стану виконання результативних показників. Бюджетні призначення  за звітний період освоєні. Виконання бюджетної програми буде продовжено у наступному році.</t>
  </si>
  <si>
    <t>Аналіз стану виконання результативних показників. Бюджетні призначення за звітний рік освоєні в повному обсязі. Виконання бюджетної програми  буде продовжено у наступному році.</t>
  </si>
  <si>
    <t>Пояснення щодо причин розбіжностей між фактичними та затвердженими результативними показниками. Розбіжності планових і фактичних показників обсягу видатків виникли  з причини економії коштів на І чергу будівництва, яка здана в експлуатацію. Протяжність дороги в паспорті бюджетної програми вказана в цілому, побудовано лише І чергу (450 м). Виконання програми буде продовжуватися у наступному році.</t>
  </si>
  <si>
    <t>Пояснення щодо причин розбіжностей між фактичними та затвердженими результативними показниками. Розбіжності між фактичними та затвердженими результативними показниками виникли у зв'язку з тим, що виконувалися роботи з І черги будівництва, які згідно кошторису мають найбільшу вартість на 1 кв. м, так як до них буди включені роботи з виносу інженерних мереж, перенесення світлофорного об'єкта, а також додаткові роботи з підсилення дорожнього одягу, удосконалення системи відведення дощових вод).</t>
  </si>
  <si>
    <t>про виконання паспорта бюджетної програми місцевого бюджету на 2021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</si>
</sst>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4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 Cyr"/>
      <family val="2"/>
      <charset val="204"/>
    </font>
    <font>
      <b/>
      <sz val="10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0"/>
      <color indexed="8"/>
      <name val="Arial"/>
      <family val="2"/>
      <charset val="204"/>
    </font>
    <font>
      <u/>
      <sz val="10"/>
      <color indexed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2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1" fillId="0" borderId="0"/>
    <xf numFmtId="0" fontId="24" fillId="0" borderId="0"/>
    <xf numFmtId="0" fontId="4" fillId="0" borderId="0"/>
    <xf numFmtId="0" fontId="21" fillId="0" borderId="0"/>
    <xf numFmtId="0" fontId="4" fillId="0" borderId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7" borderId="1" applyNumberFormat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9" fillId="21" borderId="1" applyNumberFormat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0" fillId="6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1" fillId="0" borderId="0"/>
    <xf numFmtId="0" fontId="21" fillId="0" borderId="0"/>
    <xf numFmtId="0" fontId="32" fillId="0" borderId="0"/>
    <xf numFmtId="0" fontId="26" fillId="0" borderId="0"/>
    <xf numFmtId="0" fontId="24" fillId="0" borderId="0"/>
    <xf numFmtId="0" fontId="33" fillId="0" borderId="0"/>
    <xf numFmtId="0" fontId="33" fillId="0" borderId="0"/>
    <xf numFmtId="0" fontId="24" fillId="0" borderId="0"/>
    <xf numFmtId="0" fontId="4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1" fillId="0" borderId="0"/>
    <xf numFmtId="0" fontId="21" fillId="0" borderId="0"/>
    <xf numFmtId="0" fontId="2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3" fillId="0" borderId="8" applyNumberFormat="0" applyFill="0" applyAlignment="0" applyProtection="0"/>
    <xf numFmtId="0" fontId="14" fillId="22" borderId="9" applyNumberFormat="0" applyAlignment="0" applyProtection="0"/>
    <xf numFmtId="0" fontId="14" fillId="22" borderId="9" applyNumberFormat="0" applyAlignment="0" applyProtection="0"/>
    <xf numFmtId="0" fontId="1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0"/>
    <xf numFmtId="0" fontId="21" fillId="0" borderId="0"/>
    <xf numFmtId="0" fontId="23" fillId="0" borderId="0"/>
    <xf numFmtId="0" fontId="21" fillId="0" borderId="0"/>
    <xf numFmtId="0" fontId="29" fillId="0" borderId="0"/>
    <xf numFmtId="0" fontId="21" fillId="0" borderId="0"/>
    <xf numFmtId="0" fontId="4" fillId="0" borderId="0"/>
    <xf numFmtId="0" fontId="31" fillId="0" borderId="0"/>
    <xf numFmtId="0" fontId="1" fillId="0" borderId="0"/>
    <xf numFmtId="0" fontId="22" fillId="0" borderId="0"/>
    <xf numFmtId="0" fontId="23" fillId="0" borderId="0"/>
    <xf numFmtId="0" fontId="32" fillId="0" borderId="0"/>
    <xf numFmtId="0" fontId="24" fillId="0" borderId="0"/>
    <xf numFmtId="0" fontId="2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5" fillId="0" borderId="0"/>
    <xf numFmtId="0" fontId="21" fillId="0" borderId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1" fillId="23" borderId="10" applyNumberFormat="0" applyFont="0" applyAlignment="0" applyProtection="0"/>
    <xf numFmtId="0" fontId="28" fillId="20" borderId="0" applyNumberFormat="0" applyBorder="0" applyAlignment="0" applyProtection="0"/>
    <xf numFmtId="0" fontId="25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51">
    <xf numFmtId="0" fontId="0" fillId="0" borderId="0" xfId="0"/>
    <xf numFmtId="0" fontId="34" fillId="0" borderId="11" xfId="0" applyFont="1" applyFill="1" applyBorder="1" applyAlignment="1">
      <alignment horizontal="center" vertical="center" wrapText="1"/>
    </xf>
    <xf numFmtId="0" fontId="5" fillId="0" borderId="11" xfId="23" applyFont="1" applyFill="1" applyBorder="1" applyAlignment="1">
      <alignment horizontal="left" vertical="center" wrapText="1"/>
    </xf>
    <xf numFmtId="0" fontId="36" fillId="0" borderId="0" xfId="0" applyFont="1" applyFill="1"/>
    <xf numFmtId="0" fontId="38" fillId="0" borderId="12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vertical="center" wrapText="1"/>
    </xf>
    <xf numFmtId="0" fontId="35" fillId="0" borderId="0" xfId="0" applyFont="1" applyFill="1" applyAlignment="1">
      <alignment horizontal="center" vertical="top" wrapText="1"/>
    </xf>
    <xf numFmtId="49" fontId="38" fillId="0" borderId="12" xfId="0" applyNumberFormat="1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center" vertical="center" wrapText="1"/>
    </xf>
    <xf numFmtId="0" fontId="35" fillId="0" borderId="0" xfId="0" applyFont="1" applyFill="1"/>
    <xf numFmtId="0" fontId="35" fillId="0" borderId="11" xfId="0" applyFont="1" applyFill="1" applyBorder="1" applyAlignment="1">
      <alignment horizontal="center" vertical="center" wrapText="1"/>
    </xf>
    <xf numFmtId="0" fontId="39" fillId="0" borderId="11" xfId="0" applyFont="1" applyFill="1" applyBorder="1" applyAlignment="1"/>
    <xf numFmtId="0" fontId="35" fillId="0" borderId="11" xfId="0" applyFont="1" applyFill="1" applyBorder="1" applyAlignment="1">
      <alignment vertical="center" wrapText="1"/>
    </xf>
    <xf numFmtId="0" fontId="35" fillId="0" borderId="0" xfId="0" applyFont="1" applyFill="1" applyAlignment="1">
      <alignment vertical="center"/>
    </xf>
    <xf numFmtId="0" fontId="35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176" fontId="35" fillId="0" borderId="11" xfId="0" applyNumberFormat="1" applyFont="1" applyFill="1" applyBorder="1" applyAlignment="1">
      <alignment horizontal="center" vertical="center" wrapText="1"/>
    </xf>
    <xf numFmtId="1" fontId="35" fillId="0" borderId="11" xfId="0" applyNumberFormat="1" applyFont="1" applyFill="1" applyBorder="1" applyAlignment="1">
      <alignment horizontal="center" vertical="center" wrapText="1"/>
    </xf>
    <xf numFmtId="3" fontId="35" fillId="0" borderId="11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/>
    <xf numFmtId="0" fontId="38" fillId="0" borderId="11" xfId="0" applyFont="1" applyFill="1" applyBorder="1" applyAlignment="1">
      <alignment horizontal="center" vertical="center" wrapText="1"/>
    </xf>
    <xf numFmtId="0" fontId="5" fillId="0" borderId="11" xfId="119" applyFont="1" applyFill="1" applyBorder="1" applyAlignment="1">
      <alignment horizontal="center" vertical="center" wrapText="1"/>
    </xf>
    <xf numFmtId="0" fontId="34" fillId="0" borderId="11" xfId="0" applyFont="1" applyFill="1" applyBorder="1" applyAlignment="1">
      <alignment wrapText="1"/>
    </xf>
    <xf numFmtId="0" fontId="40" fillId="0" borderId="0" xfId="0" applyFont="1" applyFill="1" applyAlignment="1">
      <alignment vertical="top"/>
    </xf>
    <xf numFmtId="0" fontId="38" fillId="0" borderId="0" xfId="0" applyFont="1" applyFill="1" applyAlignment="1">
      <alignment horizontal="left" vertical="center" wrapText="1"/>
    </xf>
    <xf numFmtId="0" fontId="35" fillId="0" borderId="0" xfId="0" applyFont="1" applyFill="1" applyAlignment="1">
      <alignment vertical="center" wrapText="1"/>
    </xf>
    <xf numFmtId="0" fontId="38" fillId="0" borderId="0" xfId="0" applyFont="1" applyFill="1" applyAlignment="1">
      <alignment horizontal="left" vertical="center" wrapText="1"/>
    </xf>
    <xf numFmtId="0" fontId="36" fillId="0" borderId="12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 vertical="top" wrapText="1"/>
    </xf>
    <xf numFmtId="0" fontId="35" fillId="0" borderId="18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center" vertical="center" wrapText="1"/>
    </xf>
    <xf numFmtId="0" fontId="35" fillId="0" borderId="16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left" vertical="center" wrapText="1"/>
    </xf>
    <xf numFmtId="0" fontId="35" fillId="0" borderId="15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35" fillId="0" borderId="18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horizontal="left" vertical="center" wrapText="1"/>
    </xf>
    <xf numFmtId="0" fontId="35" fillId="0" borderId="11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left" vertical="top" wrapText="1"/>
    </xf>
    <xf numFmtId="0" fontId="35" fillId="0" borderId="0" xfId="0" applyFont="1" applyFill="1" applyAlignment="1">
      <alignment horizontal="center" vertical="center" wrapText="1"/>
    </xf>
    <xf numFmtId="0" fontId="38" fillId="0" borderId="12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center" vertical="top" wrapText="1"/>
    </xf>
    <xf numFmtId="0" fontId="38" fillId="0" borderId="0" xfId="0" applyFont="1" applyFill="1" applyAlignment="1">
      <alignment horizontal="center" vertical="center"/>
    </xf>
    <xf numFmtId="0" fontId="38" fillId="0" borderId="12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left" vertical="center" wrapText="1"/>
    </xf>
    <xf numFmtId="0" fontId="34" fillId="0" borderId="0" xfId="0" applyFont="1" applyFill="1" applyAlignment="1">
      <alignment horizontal="left" wrapText="1"/>
    </xf>
    <xf numFmtId="0" fontId="35" fillId="0" borderId="17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</cellXfs>
  <cellStyles count="127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Excel Built-in Normal" xfId="19"/>
    <cellStyle name="Excel Built-in Normal 2" xfId="20"/>
    <cellStyle name="Excel Built-in Обычный_УКБ до бюджету 2016р ост" xfId="21"/>
    <cellStyle name="Normal_meresha_07" xfId="22"/>
    <cellStyle name="TableStyleLight1" xfId="23"/>
    <cellStyle name="Акцент1" xfId="24"/>
    <cellStyle name="Акцент2" xfId="25"/>
    <cellStyle name="Акцент3" xfId="26"/>
    <cellStyle name="Акцент4" xfId="27"/>
    <cellStyle name="Акцент5" xfId="28"/>
    <cellStyle name="Акцент6" xfId="29"/>
    <cellStyle name="Ввід 2" xfId="30"/>
    <cellStyle name="Ввід 3" xfId="31"/>
    <cellStyle name="Вывод" xfId="32"/>
    <cellStyle name="Вычисление" xfId="33"/>
    <cellStyle name="Гіперпосилання 2" xfId="34"/>
    <cellStyle name="Добре" xfId="35"/>
    <cellStyle name="Заголовок 1 2" xfId="36"/>
    <cellStyle name="Заголовок 2 2" xfId="37"/>
    <cellStyle name="Заголовок 3 2" xfId="38"/>
    <cellStyle name="Заголовок 4 2" xfId="39"/>
    <cellStyle name="Звичайний" xfId="0" builtinId="0"/>
    <cellStyle name="Звичайний 10" xfId="40"/>
    <cellStyle name="Звичайний 11" xfId="41"/>
    <cellStyle name="Звичайний 12" xfId="42"/>
    <cellStyle name="Звичайний 13" xfId="43"/>
    <cellStyle name="Звичайний 14" xfId="44"/>
    <cellStyle name="Звичайний 15" xfId="45"/>
    <cellStyle name="Звичайний 16" xfId="46"/>
    <cellStyle name="Звичайний 17" xfId="47"/>
    <cellStyle name="Звичайний 18" xfId="48"/>
    <cellStyle name="Звичайний 19" xfId="49"/>
    <cellStyle name="Звичайний 2" xfId="50"/>
    <cellStyle name="Звичайний 2 2" xfId="51"/>
    <cellStyle name="Звичайний 2 2 2" xfId="52"/>
    <cellStyle name="Звичайний 2 3" xfId="53"/>
    <cellStyle name="Звичайний 20" xfId="54"/>
    <cellStyle name="Звичайний 21" xfId="55"/>
    <cellStyle name="Звичайний 22" xfId="56"/>
    <cellStyle name="Звичайний 23" xfId="57"/>
    <cellStyle name="Звичайний 24" xfId="58"/>
    <cellStyle name="Звичайний 25" xfId="59"/>
    <cellStyle name="Звичайний 26" xfId="60"/>
    <cellStyle name="Звичайний 27" xfId="61"/>
    <cellStyle name="Звичайний 27 2" xfId="62"/>
    <cellStyle name="Звичайний 27 2 2" xfId="63"/>
    <cellStyle name="Звичайний 27 2 3" xfId="64"/>
    <cellStyle name="Звичайний 27 3" xfId="65"/>
    <cellStyle name="Звичайний 27 3 2" xfId="66"/>
    <cellStyle name="Звичайний 27 3 3" xfId="67"/>
    <cellStyle name="Звичайний 27 3 4" xfId="68"/>
    <cellStyle name="Звичайний 27 4" xfId="69"/>
    <cellStyle name="Звичайний 27 4 2" xfId="70"/>
    <cellStyle name="Звичайний 27 5" xfId="71"/>
    <cellStyle name="Звичайний 27 6" xfId="72"/>
    <cellStyle name="Звичайний 28" xfId="73"/>
    <cellStyle name="Звичайний 29" xfId="74"/>
    <cellStyle name="Звичайний 29 2" xfId="75"/>
    <cellStyle name="Звичайний 29 2 2" xfId="76"/>
    <cellStyle name="Звичайний 3" xfId="77"/>
    <cellStyle name="Звичайний 3 2" xfId="78"/>
    <cellStyle name="Звичайний 3 2 2" xfId="79"/>
    <cellStyle name="Звичайний 30" xfId="80"/>
    <cellStyle name="Звичайний 30 2" xfId="81"/>
    <cellStyle name="Звичайний 31" xfId="82"/>
    <cellStyle name="Звичайний 32" xfId="83"/>
    <cellStyle name="Звичайний 33" xfId="84"/>
    <cellStyle name="Звичайний 4" xfId="85"/>
    <cellStyle name="Звичайний 4 2" xfId="86"/>
    <cellStyle name="Звичайний 4 2 2" xfId="87"/>
    <cellStyle name="Звичайний 5" xfId="88"/>
    <cellStyle name="Звичайний 6" xfId="89"/>
    <cellStyle name="Звичайний 7" xfId="90"/>
    <cellStyle name="Звичайний 8" xfId="91"/>
    <cellStyle name="Звичайний 9" xfId="92"/>
    <cellStyle name="Зв'язана клітинка 2" xfId="93"/>
    <cellStyle name="Зв'язана клітинка 3" xfId="94"/>
    <cellStyle name="Итог" xfId="95"/>
    <cellStyle name="Контрольна клітинка 2" xfId="96"/>
    <cellStyle name="Контрольна клітинка 3" xfId="97"/>
    <cellStyle name="Назва 2" xfId="98"/>
    <cellStyle name="Назва 3" xfId="99"/>
    <cellStyle name="Обычный 2" xfId="100"/>
    <cellStyle name="Обычный 2 2" xfId="101"/>
    <cellStyle name="Обычный 2 2 2" xfId="102"/>
    <cellStyle name="Обычный 2 2 3" xfId="103"/>
    <cellStyle name="Обычный 2 3" xfId="104"/>
    <cellStyle name="Обычный 2 3 2" xfId="105"/>
    <cellStyle name="Обычный 2 4" xfId="106"/>
    <cellStyle name="Обычный 2 5" xfId="107"/>
    <cellStyle name="Обычный 3" xfId="108"/>
    <cellStyle name="Обычный 3 2" xfId="109"/>
    <cellStyle name="Обычный 3 3" xfId="110"/>
    <cellStyle name="Обычный 4" xfId="111"/>
    <cellStyle name="Обычный 4 2" xfId="112"/>
    <cellStyle name="Обычный 4 3" xfId="113"/>
    <cellStyle name="Обычный 5" xfId="114"/>
    <cellStyle name="Обычный 6" xfId="115"/>
    <cellStyle name="Обычный 7" xfId="116"/>
    <cellStyle name="Обычный 8" xfId="117"/>
    <cellStyle name="Обычный_УЖКГ бюджет 2016 Після Ямчука 2" xfId="118"/>
    <cellStyle name="Обычный_УКБ до бюджету 2016р ост 2" xfId="119"/>
    <cellStyle name="Плохой" xfId="120"/>
    <cellStyle name="Пояснение" xfId="121"/>
    <cellStyle name="Примечание" xfId="122"/>
    <cellStyle name="Середній" xfId="123"/>
    <cellStyle name="Стиль 1" xfId="124"/>
    <cellStyle name="Текст попередження 2" xfId="125"/>
    <cellStyle name="Текст попередження 3" xfId="1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1"/>
  <sheetViews>
    <sheetView tabSelected="1" zoomScaleNormal="100" zoomScaleSheetLayoutView="100" workbookViewId="0">
      <selection activeCell="J22" sqref="J22"/>
    </sheetView>
  </sheetViews>
  <sheetFormatPr defaultRowHeight="15.75" x14ac:dyDescent="0.25"/>
  <cols>
    <col min="1" max="1" width="4.42578125" style="3" customWidth="1"/>
    <col min="2" max="2" width="22.42578125" style="3" customWidth="1"/>
    <col min="3" max="4" width="9.140625" style="3"/>
    <col min="5" max="5" width="13" style="3" customWidth="1"/>
    <col min="6" max="6" width="12.5703125" style="3" customWidth="1"/>
    <col min="7" max="13" width="13" style="3" customWidth="1"/>
    <col min="14" max="16384" width="9.140625" style="3"/>
  </cols>
  <sheetData>
    <row r="1" spans="1:13" ht="15.75" customHeight="1" x14ac:dyDescent="0.25">
      <c r="J1" s="41" t="s">
        <v>42</v>
      </c>
      <c r="K1" s="41"/>
      <c r="L1" s="41"/>
      <c r="M1" s="41"/>
    </row>
    <row r="2" spans="1:13" x14ac:dyDescent="0.25">
      <c r="J2" s="41"/>
      <c r="K2" s="41"/>
      <c r="L2" s="41"/>
      <c r="M2" s="41"/>
    </row>
    <row r="3" spans="1:13" x14ac:dyDescent="0.25">
      <c r="J3" s="41"/>
      <c r="K3" s="41"/>
      <c r="L3" s="41"/>
      <c r="M3" s="41"/>
    </row>
    <row r="4" spans="1:13" x14ac:dyDescent="0.25">
      <c r="J4" s="41"/>
      <c r="K4" s="41"/>
      <c r="L4" s="41"/>
      <c r="M4" s="41"/>
    </row>
    <row r="5" spans="1:13" x14ac:dyDescent="0.25">
      <c r="A5" s="45" t="s">
        <v>16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13" x14ac:dyDescent="0.25">
      <c r="A6" s="45" t="s">
        <v>114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spans="1:13" ht="39.75" customHeight="1" x14ac:dyDescent="0.25">
      <c r="A7" s="42" t="s">
        <v>0</v>
      </c>
      <c r="B7" s="4">
        <v>1500000</v>
      </c>
      <c r="C7" s="5"/>
      <c r="E7" s="46" t="s">
        <v>88</v>
      </c>
      <c r="F7" s="46"/>
      <c r="G7" s="46"/>
      <c r="H7" s="46"/>
      <c r="I7" s="46"/>
      <c r="J7" s="46"/>
      <c r="K7" s="46"/>
      <c r="L7" s="46"/>
      <c r="M7" s="46"/>
    </row>
    <row r="8" spans="1:13" ht="15" customHeight="1" x14ac:dyDescent="0.25">
      <c r="A8" s="42"/>
      <c r="B8" s="6" t="s">
        <v>24</v>
      </c>
      <c r="C8" s="5"/>
      <c r="E8" s="44" t="s">
        <v>14</v>
      </c>
      <c r="F8" s="44"/>
      <c r="G8" s="44"/>
      <c r="H8" s="44"/>
      <c r="I8" s="44"/>
      <c r="J8" s="44"/>
      <c r="K8" s="44"/>
      <c r="L8" s="44"/>
      <c r="M8" s="44"/>
    </row>
    <row r="9" spans="1:13" ht="24" customHeight="1" x14ac:dyDescent="0.25">
      <c r="A9" s="42" t="s">
        <v>1</v>
      </c>
      <c r="B9" s="4">
        <v>1510000</v>
      </c>
      <c r="C9" s="5"/>
      <c r="E9" s="46" t="s">
        <v>88</v>
      </c>
      <c r="F9" s="46"/>
      <c r="G9" s="46"/>
      <c r="H9" s="46"/>
      <c r="I9" s="46"/>
      <c r="J9" s="46"/>
      <c r="K9" s="46"/>
      <c r="L9" s="46"/>
      <c r="M9" s="46"/>
    </row>
    <row r="10" spans="1:13" ht="15" customHeight="1" x14ac:dyDescent="0.25">
      <c r="A10" s="42"/>
      <c r="B10" s="6" t="s">
        <v>24</v>
      </c>
      <c r="C10" s="5"/>
      <c r="E10" s="44" t="s">
        <v>13</v>
      </c>
      <c r="F10" s="44"/>
      <c r="G10" s="44"/>
      <c r="H10" s="44"/>
      <c r="I10" s="44"/>
      <c r="J10" s="44"/>
      <c r="K10" s="44"/>
      <c r="L10" s="44"/>
      <c r="M10" s="44"/>
    </row>
    <row r="11" spans="1:13" ht="35.25" customHeight="1" x14ac:dyDescent="0.25">
      <c r="A11" s="42" t="s">
        <v>2</v>
      </c>
      <c r="B11" s="4">
        <v>1517330</v>
      </c>
      <c r="C11" s="7" t="s">
        <v>48</v>
      </c>
      <c r="E11" s="43" t="s">
        <v>49</v>
      </c>
      <c r="F11" s="43"/>
      <c r="G11" s="43"/>
      <c r="H11" s="43"/>
      <c r="I11" s="43"/>
      <c r="J11" s="43"/>
      <c r="K11" s="43"/>
      <c r="L11" s="43"/>
      <c r="M11" s="43"/>
    </row>
    <row r="12" spans="1:13" ht="15" customHeight="1" x14ac:dyDescent="0.25">
      <c r="A12" s="42"/>
      <c r="B12" s="8" t="s">
        <v>41</v>
      </c>
      <c r="C12" s="8" t="s">
        <v>3</v>
      </c>
      <c r="E12" s="44" t="s">
        <v>15</v>
      </c>
      <c r="F12" s="44"/>
      <c r="G12" s="44"/>
      <c r="H12" s="44"/>
      <c r="I12" s="44"/>
      <c r="J12" s="44"/>
      <c r="K12" s="44"/>
      <c r="L12" s="44"/>
      <c r="M12" s="44"/>
    </row>
    <row r="13" spans="1:13" ht="19.5" customHeight="1" x14ac:dyDescent="0.25">
      <c r="A13" s="26" t="s">
        <v>28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</row>
    <row r="14" spans="1:13" x14ac:dyDescent="0.25">
      <c r="A14" s="9"/>
    </row>
    <row r="15" spans="1:13" ht="31.5" x14ac:dyDescent="0.25">
      <c r="A15" s="10" t="s">
        <v>23</v>
      </c>
      <c r="B15" s="40" t="s">
        <v>25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</row>
    <row r="16" spans="1:13" x14ac:dyDescent="0.25">
      <c r="A16" s="10"/>
      <c r="B16" s="11" t="s">
        <v>53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26" x14ac:dyDescent="0.25">
      <c r="A17" s="1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</row>
    <row r="18" spans="1:26" x14ac:dyDescent="0.25">
      <c r="A18" s="9"/>
    </row>
    <row r="19" spans="1:26" ht="33.75" customHeight="1" x14ac:dyDescent="0.25">
      <c r="A19" s="13" t="s">
        <v>29</v>
      </c>
      <c r="F19" s="48" t="s">
        <v>54</v>
      </c>
      <c r="G19" s="48"/>
      <c r="H19" s="48"/>
      <c r="I19" s="48"/>
      <c r="J19" s="48"/>
      <c r="K19" s="48"/>
      <c r="L19" s="48"/>
      <c r="M19" s="48"/>
    </row>
    <row r="20" spans="1:26" x14ac:dyDescent="0.25">
      <c r="A20" s="5"/>
    </row>
    <row r="21" spans="1:26" x14ac:dyDescent="0.25">
      <c r="A21" s="13" t="s">
        <v>30</v>
      </c>
    </row>
    <row r="22" spans="1:26" x14ac:dyDescent="0.25">
      <c r="A22" s="9"/>
    </row>
    <row r="23" spans="1:26" ht="32.25" customHeight="1" x14ac:dyDescent="0.25">
      <c r="A23" s="10" t="s">
        <v>23</v>
      </c>
      <c r="B23" s="40" t="s">
        <v>5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</row>
    <row r="24" spans="1:26" ht="39" customHeight="1" x14ac:dyDescent="0.25">
      <c r="A24" s="10">
        <v>1</v>
      </c>
      <c r="B24" s="35" t="s">
        <v>50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7"/>
    </row>
    <row r="25" spans="1:26" ht="38.25" customHeight="1" x14ac:dyDescent="0.25">
      <c r="A25" s="10">
        <v>2</v>
      </c>
      <c r="B25" s="35" t="s">
        <v>51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7"/>
    </row>
    <row r="26" spans="1:26" ht="30.75" customHeight="1" x14ac:dyDescent="0.25">
      <c r="A26" s="10">
        <v>3</v>
      </c>
      <c r="B26" s="35" t="s">
        <v>52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7"/>
    </row>
    <row r="27" spans="1:26" x14ac:dyDescent="0.25">
      <c r="A27" s="9"/>
    </row>
    <row r="28" spans="1:26" x14ac:dyDescent="0.25">
      <c r="A28" s="13" t="s">
        <v>31</v>
      </c>
    </row>
    <row r="29" spans="1:26" x14ac:dyDescent="0.25">
      <c r="A29" s="5"/>
      <c r="M29" s="5" t="s">
        <v>26</v>
      </c>
    </row>
    <row r="30" spans="1:26" x14ac:dyDescent="0.25">
      <c r="A30" s="9"/>
    </row>
    <row r="31" spans="1:26" ht="30" customHeight="1" x14ac:dyDescent="0.25">
      <c r="A31" s="40" t="s">
        <v>23</v>
      </c>
      <c r="B31" s="40" t="s">
        <v>32</v>
      </c>
      <c r="C31" s="40"/>
      <c r="D31" s="40"/>
      <c r="E31" s="40" t="s">
        <v>17</v>
      </c>
      <c r="F31" s="40"/>
      <c r="G31" s="40"/>
      <c r="H31" s="40" t="s">
        <v>33</v>
      </c>
      <c r="I31" s="40"/>
      <c r="J31" s="40"/>
      <c r="K31" s="40" t="s">
        <v>18</v>
      </c>
      <c r="L31" s="40"/>
      <c r="M31" s="40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33" customHeight="1" x14ac:dyDescent="0.25">
      <c r="A32" s="40"/>
      <c r="B32" s="40"/>
      <c r="C32" s="40"/>
      <c r="D32" s="40"/>
      <c r="E32" s="10" t="s">
        <v>19</v>
      </c>
      <c r="F32" s="10" t="s">
        <v>20</v>
      </c>
      <c r="G32" s="10" t="s">
        <v>21</v>
      </c>
      <c r="H32" s="10" t="s">
        <v>19</v>
      </c>
      <c r="I32" s="10" t="s">
        <v>20</v>
      </c>
      <c r="J32" s="10" t="s">
        <v>21</v>
      </c>
      <c r="K32" s="10" t="s">
        <v>19</v>
      </c>
      <c r="L32" s="10" t="s">
        <v>20</v>
      </c>
      <c r="M32" s="10" t="s">
        <v>21</v>
      </c>
      <c r="R32" s="14"/>
      <c r="S32" s="14"/>
      <c r="T32" s="14"/>
      <c r="U32" s="14"/>
      <c r="V32" s="14"/>
      <c r="W32" s="14"/>
      <c r="X32" s="14"/>
      <c r="Y32" s="14"/>
      <c r="Z32" s="14"/>
    </row>
    <row r="33" spans="1:26" x14ac:dyDescent="0.25">
      <c r="A33" s="10">
        <v>1</v>
      </c>
      <c r="B33" s="40">
        <v>2</v>
      </c>
      <c r="C33" s="40"/>
      <c r="D33" s="40"/>
      <c r="E33" s="10">
        <v>3</v>
      </c>
      <c r="F33" s="10">
        <v>4</v>
      </c>
      <c r="G33" s="10">
        <v>5</v>
      </c>
      <c r="H33" s="10">
        <v>6</v>
      </c>
      <c r="I33" s="10">
        <v>7</v>
      </c>
      <c r="J33" s="10">
        <v>8</v>
      </c>
      <c r="K33" s="10">
        <v>9</v>
      </c>
      <c r="L33" s="10">
        <v>10</v>
      </c>
      <c r="M33" s="10">
        <v>11</v>
      </c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69" customHeight="1" x14ac:dyDescent="0.25">
      <c r="A34" s="10">
        <v>1</v>
      </c>
      <c r="B34" s="35" t="s">
        <v>55</v>
      </c>
      <c r="C34" s="36"/>
      <c r="D34" s="37"/>
      <c r="E34" s="10"/>
      <c r="F34" s="10">
        <v>17998058</v>
      </c>
      <c r="G34" s="10">
        <f>F34</f>
        <v>17998058</v>
      </c>
      <c r="H34" s="10"/>
      <c r="I34" s="10">
        <f>17612761+369951</f>
        <v>17982712</v>
      </c>
      <c r="J34" s="10">
        <f>I34</f>
        <v>17982712</v>
      </c>
      <c r="K34" s="10"/>
      <c r="L34" s="10">
        <f t="shared" ref="L34:M36" si="0">I34-F34</f>
        <v>-15346</v>
      </c>
      <c r="M34" s="10">
        <f t="shared" si="0"/>
        <v>-15346</v>
      </c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69.75" customHeight="1" x14ac:dyDescent="0.25">
      <c r="A35" s="10">
        <v>2</v>
      </c>
      <c r="B35" s="35" t="s">
        <v>56</v>
      </c>
      <c r="C35" s="36"/>
      <c r="D35" s="37"/>
      <c r="E35" s="10"/>
      <c r="F35" s="10">
        <v>914445</v>
      </c>
      <c r="G35" s="10">
        <f>F35</f>
        <v>914445</v>
      </c>
      <c r="H35" s="10"/>
      <c r="I35" s="10">
        <f>425246+488629</f>
        <v>913875</v>
      </c>
      <c r="J35" s="10">
        <f>I35</f>
        <v>913875</v>
      </c>
      <c r="K35" s="10"/>
      <c r="L35" s="10">
        <f t="shared" si="0"/>
        <v>-570</v>
      </c>
      <c r="M35" s="10">
        <f t="shared" si="0"/>
        <v>-570</v>
      </c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62.25" customHeight="1" x14ac:dyDescent="0.25">
      <c r="A36" s="10">
        <v>3</v>
      </c>
      <c r="B36" s="35" t="s">
        <v>90</v>
      </c>
      <c r="C36" s="36"/>
      <c r="D36" s="37"/>
      <c r="E36" s="10"/>
      <c r="F36" s="10">
        <v>1339981</v>
      </c>
      <c r="G36" s="10">
        <f>F36</f>
        <v>1339981</v>
      </c>
      <c r="H36" s="10"/>
      <c r="I36" s="10">
        <f>I37-I34-I35</f>
        <v>1339781</v>
      </c>
      <c r="J36" s="10">
        <f>I36</f>
        <v>1339781</v>
      </c>
      <c r="K36" s="10"/>
      <c r="L36" s="10">
        <f t="shared" si="0"/>
        <v>-200</v>
      </c>
      <c r="M36" s="10">
        <f t="shared" si="0"/>
        <v>-200</v>
      </c>
      <c r="R36" s="14"/>
      <c r="S36" s="14"/>
      <c r="T36" s="14"/>
      <c r="U36" s="14"/>
      <c r="V36" s="14"/>
      <c r="W36" s="14"/>
      <c r="X36" s="14"/>
      <c r="Y36" s="14"/>
      <c r="Z36" s="14"/>
    </row>
    <row r="37" spans="1:26" x14ac:dyDescent="0.25">
      <c r="A37" s="10"/>
      <c r="B37" s="40" t="s">
        <v>6</v>
      </c>
      <c r="C37" s="40"/>
      <c r="D37" s="40"/>
      <c r="E37" s="10"/>
      <c r="F37" s="10">
        <f>SUM(F34:F36)</f>
        <v>20252484</v>
      </c>
      <c r="G37" s="10">
        <f>SUM(G34:G36)</f>
        <v>20252484</v>
      </c>
      <c r="H37" s="10"/>
      <c r="I37" s="10">
        <v>20236368</v>
      </c>
      <c r="J37" s="10">
        <f>I37</f>
        <v>20236368</v>
      </c>
      <c r="K37" s="10"/>
      <c r="L37" s="10">
        <f>SUM(L34:L36)</f>
        <v>-16116</v>
      </c>
      <c r="M37" s="10">
        <f>SUM(M34:M36)</f>
        <v>-16116</v>
      </c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63" customHeight="1" x14ac:dyDescent="0.25">
      <c r="A38" s="49" t="s">
        <v>100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</row>
    <row r="39" spans="1:26" ht="33" customHeight="1" x14ac:dyDescent="0.25">
      <c r="A39" s="47" t="s">
        <v>34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</row>
    <row r="40" spans="1:26" x14ac:dyDescent="0.25">
      <c r="M40" s="5" t="s">
        <v>26</v>
      </c>
    </row>
    <row r="41" spans="1:26" x14ac:dyDescent="0.25">
      <c r="A41" s="9"/>
    </row>
    <row r="42" spans="1:26" ht="31.5" customHeight="1" x14ac:dyDescent="0.25">
      <c r="A42" s="40" t="s">
        <v>4</v>
      </c>
      <c r="B42" s="40" t="s">
        <v>35</v>
      </c>
      <c r="C42" s="40"/>
      <c r="D42" s="40"/>
      <c r="E42" s="40" t="s">
        <v>17</v>
      </c>
      <c r="F42" s="40"/>
      <c r="G42" s="40"/>
      <c r="H42" s="40" t="s">
        <v>33</v>
      </c>
      <c r="I42" s="40"/>
      <c r="J42" s="40"/>
      <c r="K42" s="40" t="s">
        <v>18</v>
      </c>
      <c r="L42" s="40"/>
      <c r="M42" s="40"/>
    </row>
    <row r="43" spans="1:26" ht="33.75" customHeight="1" x14ac:dyDescent="0.25">
      <c r="A43" s="40"/>
      <c r="B43" s="40"/>
      <c r="C43" s="40"/>
      <c r="D43" s="40"/>
      <c r="E43" s="10" t="s">
        <v>19</v>
      </c>
      <c r="F43" s="10" t="s">
        <v>20</v>
      </c>
      <c r="G43" s="10" t="s">
        <v>21</v>
      </c>
      <c r="H43" s="10" t="s">
        <v>19</v>
      </c>
      <c r="I43" s="10" t="s">
        <v>20</v>
      </c>
      <c r="J43" s="10" t="s">
        <v>21</v>
      </c>
      <c r="K43" s="10" t="s">
        <v>19</v>
      </c>
      <c r="L43" s="10" t="s">
        <v>20</v>
      </c>
      <c r="M43" s="10" t="s">
        <v>21</v>
      </c>
    </row>
    <row r="44" spans="1:26" x14ac:dyDescent="0.25">
      <c r="A44" s="10">
        <v>1</v>
      </c>
      <c r="B44" s="40">
        <v>2</v>
      </c>
      <c r="C44" s="40"/>
      <c r="D44" s="40"/>
      <c r="E44" s="10">
        <v>3</v>
      </c>
      <c r="F44" s="10">
        <v>4</v>
      </c>
      <c r="G44" s="10">
        <v>5</v>
      </c>
      <c r="H44" s="10">
        <v>6</v>
      </c>
      <c r="I44" s="10">
        <v>7</v>
      </c>
      <c r="J44" s="10">
        <v>8</v>
      </c>
      <c r="K44" s="10">
        <v>9</v>
      </c>
      <c r="L44" s="10">
        <v>10</v>
      </c>
      <c r="M44" s="10">
        <v>11</v>
      </c>
    </row>
    <row r="45" spans="1:26" ht="49.5" customHeight="1" x14ac:dyDescent="0.25">
      <c r="A45" s="10"/>
      <c r="B45" s="40" t="s">
        <v>107</v>
      </c>
      <c r="C45" s="40"/>
      <c r="D45" s="40"/>
      <c r="E45" s="10"/>
      <c r="F45" s="10">
        <f>F37</f>
        <v>20252484</v>
      </c>
      <c r="G45" s="10">
        <f>F45</f>
        <v>20252484</v>
      </c>
      <c r="H45" s="10"/>
      <c r="I45" s="10">
        <f>I37</f>
        <v>20236368</v>
      </c>
      <c r="J45" s="10">
        <f>I45</f>
        <v>20236368</v>
      </c>
      <c r="K45" s="10"/>
      <c r="L45" s="10">
        <f>I45-F45</f>
        <v>-16116</v>
      </c>
      <c r="M45" s="10">
        <f>J45-G45</f>
        <v>-16116</v>
      </c>
    </row>
    <row r="46" spans="1:26" x14ac:dyDescent="0.25">
      <c r="A46" s="9"/>
    </row>
    <row r="47" spans="1:26" x14ac:dyDescent="0.25">
      <c r="A47" s="13" t="s">
        <v>36</v>
      </c>
    </row>
    <row r="48" spans="1:26" x14ac:dyDescent="0.25">
      <c r="A48" s="9"/>
    </row>
    <row r="49" spans="1:13" ht="29.25" customHeight="1" x14ac:dyDescent="0.25">
      <c r="A49" s="40" t="s">
        <v>4</v>
      </c>
      <c r="B49" s="40" t="s">
        <v>22</v>
      </c>
      <c r="C49" s="40" t="s">
        <v>7</v>
      </c>
      <c r="D49" s="40" t="s">
        <v>8</v>
      </c>
      <c r="E49" s="40" t="s">
        <v>17</v>
      </c>
      <c r="F49" s="40"/>
      <c r="G49" s="40"/>
      <c r="H49" s="40" t="s">
        <v>37</v>
      </c>
      <c r="I49" s="40"/>
      <c r="J49" s="40"/>
      <c r="K49" s="40" t="s">
        <v>18</v>
      </c>
      <c r="L49" s="40"/>
      <c r="M49" s="40"/>
    </row>
    <row r="50" spans="1:13" ht="30.75" customHeight="1" x14ac:dyDescent="0.25">
      <c r="A50" s="40"/>
      <c r="B50" s="40"/>
      <c r="C50" s="40"/>
      <c r="D50" s="40"/>
      <c r="E50" s="10" t="s">
        <v>19</v>
      </c>
      <c r="F50" s="10" t="s">
        <v>20</v>
      </c>
      <c r="G50" s="10" t="s">
        <v>21</v>
      </c>
      <c r="H50" s="10" t="s">
        <v>19</v>
      </c>
      <c r="I50" s="10" t="s">
        <v>20</v>
      </c>
      <c r="J50" s="10" t="s">
        <v>21</v>
      </c>
      <c r="K50" s="10" t="s">
        <v>19</v>
      </c>
      <c r="L50" s="10" t="s">
        <v>20</v>
      </c>
      <c r="M50" s="10" t="s">
        <v>21</v>
      </c>
    </row>
    <row r="51" spans="1:13" x14ac:dyDescent="0.25">
      <c r="A51" s="10">
        <v>1</v>
      </c>
      <c r="B51" s="10">
        <v>2</v>
      </c>
      <c r="C51" s="10">
        <v>3</v>
      </c>
      <c r="D51" s="10">
        <v>4</v>
      </c>
      <c r="E51" s="10">
        <v>5</v>
      </c>
      <c r="F51" s="10">
        <v>6</v>
      </c>
      <c r="G51" s="10">
        <v>7</v>
      </c>
      <c r="H51" s="10">
        <v>8</v>
      </c>
      <c r="I51" s="10">
        <v>9</v>
      </c>
      <c r="J51" s="10">
        <v>10</v>
      </c>
      <c r="K51" s="10">
        <v>11</v>
      </c>
      <c r="L51" s="10">
        <v>12</v>
      </c>
      <c r="M51" s="10">
        <v>13</v>
      </c>
    </row>
    <row r="52" spans="1:13" ht="114.75" customHeight="1" x14ac:dyDescent="0.25">
      <c r="A52" s="10">
        <v>1</v>
      </c>
      <c r="B52" s="15" t="s">
        <v>57</v>
      </c>
      <c r="C52" s="16"/>
      <c r="D52" s="16"/>
      <c r="E52" s="10"/>
      <c r="F52" s="10"/>
      <c r="G52" s="10"/>
      <c r="H52" s="10"/>
      <c r="I52" s="10"/>
      <c r="J52" s="10"/>
      <c r="K52" s="10"/>
      <c r="L52" s="10"/>
      <c r="M52" s="10"/>
    </row>
    <row r="53" spans="1:13" ht="96.75" customHeight="1" x14ac:dyDescent="0.25">
      <c r="A53" s="10"/>
      <c r="B53" s="2" t="s">
        <v>87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1:13" x14ac:dyDescent="0.25">
      <c r="A54" s="10">
        <v>1</v>
      </c>
      <c r="B54" s="12" t="s">
        <v>9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ht="31.5" x14ac:dyDescent="0.25">
      <c r="A55" s="10"/>
      <c r="B55" s="12" t="s">
        <v>58</v>
      </c>
      <c r="C55" s="10" t="s">
        <v>45</v>
      </c>
      <c r="D55" s="10" t="s">
        <v>44</v>
      </c>
      <c r="E55" s="10"/>
      <c r="F55" s="10">
        <v>17628058</v>
      </c>
      <c r="G55" s="10">
        <f>F55</f>
        <v>17628058</v>
      </c>
      <c r="H55" s="10"/>
      <c r="I55" s="10">
        <v>17612761</v>
      </c>
      <c r="J55" s="10">
        <f>I55</f>
        <v>17612761</v>
      </c>
      <c r="K55" s="10"/>
      <c r="L55" s="10">
        <f t="shared" ref="L55:M57" si="1">I55-F55</f>
        <v>-15297</v>
      </c>
      <c r="M55" s="10">
        <f t="shared" si="1"/>
        <v>-15297</v>
      </c>
    </row>
    <row r="56" spans="1:13" ht="63" x14ac:dyDescent="0.25">
      <c r="A56" s="10"/>
      <c r="B56" s="12" t="s">
        <v>65</v>
      </c>
      <c r="C56" s="10" t="s">
        <v>66</v>
      </c>
      <c r="D56" s="10" t="s">
        <v>60</v>
      </c>
      <c r="E56" s="10"/>
      <c r="F56" s="10">
        <v>1641.4</v>
      </c>
      <c r="G56" s="10">
        <f>F56</f>
        <v>1641.4</v>
      </c>
      <c r="H56" s="10"/>
      <c r="I56" s="10">
        <v>450</v>
      </c>
      <c r="J56" s="10">
        <f>I56</f>
        <v>450</v>
      </c>
      <c r="K56" s="10"/>
      <c r="L56" s="10">
        <f t="shared" si="1"/>
        <v>-1191.4000000000001</v>
      </c>
      <c r="M56" s="10">
        <f t="shared" si="1"/>
        <v>-1191.4000000000001</v>
      </c>
    </row>
    <row r="57" spans="1:13" ht="31.5" x14ac:dyDescent="0.25">
      <c r="A57" s="10"/>
      <c r="B57" s="12" t="s">
        <v>80</v>
      </c>
      <c r="C57" s="10" t="s">
        <v>59</v>
      </c>
      <c r="D57" s="10" t="s">
        <v>46</v>
      </c>
      <c r="E57" s="10"/>
      <c r="F57" s="10">
        <f>F56*F61</f>
        <v>12310.5</v>
      </c>
      <c r="G57" s="10">
        <f>F57</f>
        <v>12310.5</v>
      </c>
      <c r="H57" s="10"/>
      <c r="I57" s="10">
        <f>I56*I61</f>
        <v>3375</v>
      </c>
      <c r="J57" s="10">
        <f>I57</f>
        <v>3375</v>
      </c>
      <c r="K57" s="10"/>
      <c r="L57" s="10">
        <f t="shared" si="1"/>
        <v>-8935.5</v>
      </c>
      <c r="M57" s="10">
        <f t="shared" si="1"/>
        <v>-8935.5</v>
      </c>
    </row>
    <row r="58" spans="1:13" ht="55.5" customHeight="1" x14ac:dyDescent="0.25">
      <c r="A58" s="10"/>
      <c r="B58" s="38" t="s">
        <v>112</v>
      </c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</row>
    <row r="59" spans="1:13" x14ac:dyDescent="0.25">
      <c r="A59" s="10">
        <v>2</v>
      </c>
      <c r="B59" s="12" t="s">
        <v>10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1:13" ht="31.5" x14ac:dyDescent="0.25">
      <c r="A60" s="12"/>
      <c r="B60" s="12" t="s">
        <v>61</v>
      </c>
      <c r="C60" s="10" t="s">
        <v>43</v>
      </c>
      <c r="D60" s="10" t="s">
        <v>44</v>
      </c>
      <c r="E60" s="10"/>
      <c r="F60" s="10">
        <v>1</v>
      </c>
      <c r="G60" s="10">
        <f>F60</f>
        <v>1</v>
      </c>
      <c r="H60" s="10"/>
      <c r="I60" s="10">
        <v>1</v>
      </c>
      <c r="J60" s="10">
        <f>I60</f>
        <v>1</v>
      </c>
      <c r="K60" s="10"/>
      <c r="L60" s="10">
        <f>I60-F60</f>
        <v>0</v>
      </c>
      <c r="M60" s="10">
        <f>J60-G60</f>
        <v>0</v>
      </c>
    </row>
    <row r="61" spans="1:13" ht="39.75" customHeight="1" x14ac:dyDescent="0.25">
      <c r="A61" s="12"/>
      <c r="B61" s="12" t="s">
        <v>78</v>
      </c>
      <c r="C61" s="10" t="s">
        <v>66</v>
      </c>
      <c r="D61" s="10" t="s">
        <v>60</v>
      </c>
      <c r="E61" s="10"/>
      <c r="F61" s="17">
        <v>7.5</v>
      </c>
      <c r="G61" s="10">
        <f>F61</f>
        <v>7.5</v>
      </c>
      <c r="H61" s="10"/>
      <c r="I61" s="10">
        <v>7.5</v>
      </c>
      <c r="J61" s="10">
        <f>I61</f>
        <v>7.5</v>
      </c>
      <c r="K61" s="10"/>
      <c r="L61" s="10">
        <f>I61-F61</f>
        <v>0</v>
      </c>
      <c r="M61" s="10">
        <f>J61-G61</f>
        <v>0</v>
      </c>
    </row>
    <row r="62" spans="1:13" x14ac:dyDescent="0.25">
      <c r="A62" s="12"/>
      <c r="B62" s="30" t="s">
        <v>38</v>
      </c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</row>
    <row r="63" spans="1:13" x14ac:dyDescent="0.25">
      <c r="A63" s="10">
        <v>3</v>
      </c>
      <c r="B63" s="12" t="s">
        <v>11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 spans="1:13" ht="31.5" x14ac:dyDescent="0.25">
      <c r="A64" s="10"/>
      <c r="B64" s="12" t="s">
        <v>62</v>
      </c>
      <c r="C64" s="10" t="s">
        <v>45</v>
      </c>
      <c r="D64" s="10" t="s">
        <v>46</v>
      </c>
      <c r="E64" s="10"/>
      <c r="F64" s="10">
        <v>65017720</v>
      </c>
      <c r="G64" s="10">
        <f>F64</f>
        <v>65017720</v>
      </c>
      <c r="H64" s="10"/>
      <c r="I64" s="10">
        <f>F64</f>
        <v>65017720</v>
      </c>
      <c r="J64" s="10">
        <f>I64</f>
        <v>65017720</v>
      </c>
      <c r="K64" s="10"/>
      <c r="L64" s="10">
        <f>I64-F64</f>
        <v>0</v>
      </c>
      <c r="M64" s="10">
        <f>J64-G64</f>
        <v>0</v>
      </c>
    </row>
    <row r="65" spans="1:13" ht="31.5" x14ac:dyDescent="0.25">
      <c r="A65" s="10"/>
      <c r="B65" s="12" t="s">
        <v>79</v>
      </c>
      <c r="C65" s="10" t="s">
        <v>77</v>
      </c>
      <c r="D65" s="10" t="s">
        <v>46</v>
      </c>
      <c r="E65" s="10"/>
      <c r="F65" s="18">
        <f>F64/F57</f>
        <v>5281.4849112546199</v>
      </c>
      <c r="G65" s="18">
        <f>F65</f>
        <v>5281.4849112546199</v>
      </c>
      <c r="H65" s="10"/>
      <c r="I65" s="18">
        <f>22457510/I57</f>
        <v>6654.0770370370374</v>
      </c>
      <c r="J65" s="18">
        <f>I65</f>
        <v>6654.0770370370374</v>
      </c>
      <c r="K65" s="10"/>
      <c r="L65" s="18">
        <f>I65-F65</f>
        <v>1372.5921257824175</v>
      </c>
      <c r="M65" s="18">
        <f>J65-G65</f>
        <v>1372.5921257824175</v>
      </c>
    </row>
    <row r="66" spans="1:13" ht="63.75" customHeight="1" x14ac:dyDescent="0.25">
      <c r="A66" s="10"/>
      <c r="B66" s="38" t="s">
        <v>113</v>
      </c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</row>
    <row r="67" spans="1:13" x14ac:dyDescent="0.25">
      <c r="A67" s="10">
        <v>4</v>
      </c>
      <c r="B67" s="12" t="s">
        <v>12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13" ht="31.5" x14ac:dyDescent="0.25">
      <c r="A68" s="12"/>
      <c r="B68" s="12" t="s">
        <v>63</v>
      </c>
      <c r="C68" s="10" t="s">
        <v>47</v>
      </c>
      <c r="D68" s="10" t="s">
        <v>46</v>
      </c>
      <c r="E68" s="10"/>
      <c r="F68" s="1">
        <v>35</v>
      </c>
      <c r="G68" s="10">
        <f>F68</f>
        <v>35</v>
      </c>
      <c r="H68" s="10"/>
      <c r="I68" s="10">
        <v>35</v>
      </c>
      <c r="J68" s="10">
        <f>I68</f>
        <v>35</v>
      </c>
      <c r="K68" s="10"/>
      <c r="L68" s="10">
        <f>I68-F68</f>
        <v>0</v>
      </c>
      <c r="M68" s="10">
        <f>J68-G68</f>
        <v>0</v>
      </c>
    </row>
    <row r="69" spans="1:13" ht="15.75" customHeight="1" x14ac:dyDescent="0.25">
      <c r="A69" s="32" t="s">
        <v>38</v>
      </c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4"/>
    </row>
    <row r="70" spans="1:13" ht="34.5" customHeight="1" x14ac:dyDescent="0.25">
      <c r="A70" s="35" t="s">
        <v>108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7"/>
    </row>
    <row r="71" spans="1:13" ht="122.25" customHeight="1" x14ac:dyDescent="0.25">
      <c r="A71" s="10"/>
      <c r="B71" s="2" t="s">
        <v>91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x14ac:dyDescent="0.25">
      <c r="A72" s="10">
        <v>1</v>
      </c>
      <c r="B72" s="12" t="s">
        <v>9</v>
      </c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13" ht="31.5" x14ac:dyDescent="0.25">
      <c r="A73" s="10"/>
      <c r="B73" s="12" t="s">
        <v>58</v>
      </c>
      <c r="C73" s="10" t="s">
        <v>45</v>
      </c>
      <c r="D73" s="10" t="s">
        <v>44</v>
      </c>
      <c r="E73" s="10"/>
      <c r="F73" s="10">
        <v>370000</v>
      </c>
      <c r="G73" s="10">
        <f>F73</f>
        <v>370000</v>
      </c>
      <c r="H73" s="10"/>
      <c r="I73" s="10">
        <v>369951</v>
      </c>
      <c r="J73" s="10">
        <f>I73</f>
        <v>369951</v>
      </c>
      <c r="K73" s="10"/>
      <c r="L73" s="10">
        <f>I73-F73</f>
        <v>-49</v>
      </c>
      <c r="M73" s="10">
        <f>J73-G73</f>
        <v>-49</v>
      </c>
    </row>
    <row r="74" spans="1:13" ht="49.5" customHeight="1" x14ac:dyDescent="0.25">
      <c r="A74" s="10"/>
      <c r="B74" s="12" t="s">
        <v>67</v>
      </c>
      <c r="C74" s="10" t="s">
        <v>64</v>
      </c>
      <c r="D74" s="10" t="s">
        <v>60</v>
      </c>
      <c r="E74" s="10"/>
      <c r="F74" s="10">
        <v>1500</v>
      </c>
      <c r="G74" s="10">
        <f>F74</f>
        <v>1500</v>
      </c>
      <c r="H74" s="10"/>
      <c r="I74" s="10">
        <v>1500</v>
      </c>
      <c r="J74" s="10">
        <f>I74</f>
        <v>1500</v>
      </c>
      <c r="K74" s="10"/>
      <c r="L74" s="10">
        <f>I74-F74</f>
        <v>0</v>
      </c>
      <c r="M74" s="10">
        <f>J74-G74</f>
        <v>0</v>
      </c>
    </row>
    <row r="75" spans="1:13" x14ac:dyDescent="0.25">
      <c r="A75" s="10"/>
      <c r="B75" s="30" t="s">
        <v>38</v>
      </c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</row>
    <row r="76" spans="1:13" x14ac:dyDescent="0.25">
      <c r="A76" s="10">
        <v>2</v>
      </c>
      <c r="B76" s="12" t="s">
        <v>10</v>
      </c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</row>
    <row r="77" spans="1:13" ht="31.5" x14ac:dyDescent="0.25">
      <c r="A77" s="12"/>
      <c r="B77" s="12" t="s">
        <v>61</v>
      </c>
      <c r="C77" s="10" t="s">
        <v>43</v>
      </c>
      <c r="D77" s="10" t="s">
        <v>44</v>
      </c>
      <c r="E77" s="10"/>
      <c r="F77" s="10">
        <v>1</v>
      </c>
      <c r="G77" s="10">
        <f>F77</f>
        <v>1</v>
      </c>
      <c r="H77" s="10"/>
      <c r="I77" s="10">
        <v>1</v>
      </c>
      <c r="J77" s="10">
        <f>I77</f>
        <v>1</v>
      </c>
      <c r="K77" s="10"/>
      <c r="L77" s="10">
        <f>I77-F77</f>
        <v>0</v>
      </c>
      <c r="M77" s="10">
        <f>J77-G77</f>
        <v>0</v>
      </c>
    </row>
    <row r="78" spans="1:13" ht="47.25" x14ac:dyDescent="0.25">
      <c r="A78" s="12"/>
      <c r="B78" s="12" t="s">
        <v>69</v>
      </c>
      <c r="C78" s="10" t="s">
        <v>64</v>
      </c>
      <c r="D78" s="10" t="s">
        <v>46</v>
      </c>
      <c r="E78" s="10"/>
      <c r="F78" s="18">
        <v>15</v>
      </c>
      <c r="G78" s="18">
        <f>F78</f>
        <v>15</v>
      </c>
      <c r="H78" s="10"/>
      <c r="I78" s="10">
        <v>15</v>
      </c>
      <c r="J78" s="10">
        <f>I78</f>
        <v>15</v>
      </c>
      <c r="K78" s="10"/>
      <c r="L78" s="18">
        <f>I78-F78</f>
        <v>0</v>
      </c>
      <c r="M78" s="18">
        <f>J78-G78</f>
        <v>0</v>
      </c>
    </row>
    <row r="79" spans="1:13" ht="15.75" customHeight="1" x14ac:dyDescent="0.25">
      <c r="A79" s="12"/>
      <c r="B79" s="30" t="s">
        <v>38</v>
      </c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</row>
    <row r="80" spans="1:13" x14ac:dyDescent="0.25">
      <c r="A80" s="10">
        <v>3</v>
      </c>
      <c r="B80" s="12" t="s">
        <v>11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</row>
    <row r="81" spans="1:28" ht="39.75" customHeight="1" x14ac:dyDescent="0.25">
      <c r="A81" s="10"/>
      <c r="B81" s="12" t="s">
        <v>62</v>
      </c>
      <c r="C81" s="10" t="s">
        <v>45</v>
      </c>
      <c r="D81" s="10" t="s">
        <v>46</v>
      </c>
      <c r="E81" s="10"/>
      <c r="F81" s="10">
        <v>37427012</v>
      </c>
      <c r="G81" s="10">
        <f>F81</f>
        <v>37427012</v>
      </c>
      <c r="H81" s="10"/>
      <c r="I81" s="10">
        <v>37427012</v>
      </c>
      <c r="J81" s="10">
        <f>I81</f>
        <v>37427012</v>
      </c>
      <c r="K81" s="10"/>
      <c r="L81" s="10">
        <f>I81-F81</f>
        <v>0</v>
      </c>
      <c r="M81" s="10">
        <f>J81-G81</f>
        <v>0</v>
      </c>
      <c r="Q81" s="30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</row>
    <row r="82" spans="1:28" ht="15.75" customHeight="1" x14ac:dyDescent="0.25">
      <c r="A82" s="12"/>
      <c r="B82" s="30" t="s">
        <v>38</v>
      </c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</row>
    <row r="83" spans="1:28" x14ac:dyDescent="0.25">
      <c r="A83" s="10">
        <v>4</v>
      </c>
      <c r="B83" s="12" t="s">
        <v>12</v>
      </c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</row>
    <row r="84" spans="1:28" ht="31.5" x14ac:dyDescent="0.25">
      <c r="A84" s="12"/>
      <c r="B84" s="12" t="s">
        <v>63</v>
      </c>
      <c r="C84" s="10" t="s">
        <v>47</v>
      </c>
      <c r="D84" s="10" t="s">
        <v>46</v>
      </c>
      <c r="E84" s="10"/>
      <c r="F84" s="1">
        <v>13</v>
      </c>
      <c r="G84" s="10">
        <f>F84</f>
        <v>13</v>
      </c>
      <c r="H84" s="10"/>
      <c r="I84" s="10">
        <v>13</v>
      </c>
      <c r="J84" s="10">
        <f>I84</f>
        <v>13</v>
      </c>
      <c r="K84" s="10"/>
      <c r="L84" s="10">
        <f>I84-F84</f>
        <v>0</v>
      </c>
      <c r="M84" s="10">
        <f>J84-G84</f>
        <v>0</v>
      </c>
    </row>
    <row r="85" spans="1:28" x14ac:dyDescent="0.25">
      <c r="A85" s="32" t="s">
        <v>38</v>
      </c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4"/>
    </row>
    <row r="86" spans="1:28" ht="30.75" customHeight="1" x14ac:dyDescent="0.25">
      <c r="A86" s="35" t="s">
        <v>101</v>
      </c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7"/>
    </row>
    <row r="87" spans="1:28" ht="97.5" customHeight="1" x14ac:dyDescent="0.25">
      <c r="A87" s="12"/>
      <c r="B87" s="2" t="s">
        <v>85</v>
      </c>
      <c r="C87" s="10"/>
      <c r="D87" s="10"/>
      <c r="E87" s="10"/>
      <c r="F87" s="1"/>
      <c r="G87" s="10"/>
      <c r="H87" s="10"/>
      <c r="I87" s="10"/>
      <c r="J87" s="10"/>
      <c r="K87" s="10"/>
      <c r="L87" s="10"/>
      <c r="M87" s="10"/>
    </row>
    <row r="88" spans="1:28" x14ac:dyDescent="0.25">
      <c r="A88" s="10">
        <v>1</v>
      </c>
      <c r="B88" s="12" t="s">
        <v>9</v>
      </c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</row>
    <row r="89" spans="1:28" ht="47.25" x14ac:dyDescent="0.25">
      <c r="A89" s="10"/>
      <c r="B89" s="12" t="s">
        <v>86</v>
      </c>
      <c r="C89" s="10" t="s">
        <v>45</v>
      </c>
      <c r="D89" s="10" t="s">
        <v>44</v>
      </c>
      <c r="E89" s="10"/>
      <c r="F89" s="19">
        <v>200000</v>
      </c>
      <c r="G89" s="10">
        <f>F89</f>
        <v>200000</v>
      </c>
      <c r="H89" s="10"/>
      <c r="I89" s="10">
        <v>200000</v>
      </c>
      <c r="J89" s="10">
        <f>I89</f>
        <v>200000</v>
      </c>
      <c r="K89" s="10"/>
      <c r="L89" s="10">
        <f>I89-F89</f>
        <v>0</v>
      </c>
      <c r="M89" s="10">
        <f>J89-G89</f>
        <v>0</v>
      </c>
    </row>
    <row r="90" spans="1:28" x14ac:dyDescent="0.25">
      <c r="A90" s="10">
        <v>2</v>
      </c>
      <c r="B90" s="12" t="s">
        <v>10</v>
      </c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</row>
    <row r="91" spans="1:28" ht="31.5" x14ac:dyDescent="0.25">
      <c r="A91" s="12"/>
      <c r="B91" s="12" t="s">
        <v>61</v>
      </c>
      <c r="C91" s="10" t="s">
        <v>43</v>
      </c>
      <c r="D91" s="10" t="s">
        <v>44</v>
      </c>
      <c r="E91" s="10"/>
      <c r="F91" s="10">
        <v>1</v>
      </c>
      <c r="G91" s="10">
        <f>F91</f>
        <v>1</v>
      </c>
      <c r="H91" s="10"/>
      <c r="I91" s="10">
        <v>1</v>
      </c>
      <c r="J91" s="10">
        <f>I91</f>
        <v>1</v>
      </c>
      <c r="K91" s="10"/>
      <c r="L91" s="10">
        <f>I91-F91</f>
        <v>0</v>
      </c>
      <c r="M91" s="10">
        <f>J91-G91</f>
        <v>0</v>
      </c>
    </row>
    <row r="92" spans="1:28" ht="15.75" customHeight="1" x14ac:dyDescent="0.25">
      <c r="A92" s="32" t="s">
        <v>38</v>
      </c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4"/>
    </row>
    <row r="93" spans="1:28" ht="29.25" customHeight="1" x14ac:dyDescent="0.25">
      <c r="A93" s="35" t="s">
        <v>101</v>
      </c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7"/>
    </row>
    <row r="94" spans="1:28" x14ac:dyDescent="0.25">
      <c r="A94" s="10">
        <v>3</v>
      </c>
      <c r="B94" s="12" t="s">
        <v>11</v>
      </c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</row>
    <row r="95" spans="1:28" ht="31.5" x14ac:dyDescent="0.25">
      <c r="A95" s="10"/>
      <c r="B95" s="12" t="s">
        <v>89</v>
      </c>
      <c r="C95" s="10" t="s">
        <v>45</v>
      </c>
      <c r="D95" s="10" t="s">
        <v>46</v>
      </c>
      <c r="E95" s="10"/>
      <c r="F95" s="10">
        <v>2000000</v>
      </c>
      <c r="G95" s="10">
        <f>F95</f>
        <v>2000000</v>
      </c>
      <c r="H95" s="10"/>
      <c r="I95" s="10">
        <v>2000000</v>
      </c>
      <c r="J95" s="10">
        <f>I95</f>
        <v>2000000</v>
      </c>
      <c r="K95" s="10"/>
      <c r="L95" s="10">
        <f>I95-F95</f>
        <v>0</v>
      </c>
      <c r="M95" s="10">
        <f>J95-G95</f>
        <v>0</v>
      </c>
      <c r="O95" s="20"/>
      <c r="P95" s="20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</row>
    <row r="96" spans="1:28" x14ac:dyDescent="0.25">
      <c r="A96" s="10">
        <v>4</v>
      </c>
      <c r="B96" s="12" t="s">
        <v>12</v>
      </c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</row>
    <row r="97" spans="1:13" ht="31.5" x14ac:dyDescent="0.25">
      <c r="A97" s="12"/>
      <c r="B97" s="12" t="s">
        <v>63</v>
      </c>
      <c r="C97" s="10" t="s">
        <v>47</v>
      </c>
      <c r="D97" s="10" t="s">
        <v>46</v>
      </c>
      <c r="E97" s="10"/>
      <c r="F97" s="1">
        <v>81</v>
      </c>
      <c r="G97" s="10">
        <f>F97</f>
        <v>81</v>
      </c>
      <c r="H97" s="10"/>
      <c r="I97" s="10">
        <v>81</v>
      </c>
      <c r="J97" s="10">
        <f>I97</f>
        <v>81</v>
      </c>
      <c r="K97" s="10"/>
      <c r="L97" s="10">
        <f>I97-F97</f>
        <v>0</v>
      </c>
      <c r="M97" s="10">
        <f>J97-G97</f>
        <v>0</v>
      </c>
    </row>
    <row r="98" spans="1:13" x14ac:dyDescent="0.25">
      <c r="A98" s="32" t="s">
        <v>38</v>
      </c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4"/>
    </row>
    <row r="99" spans="1:13" ht="30.75" customHeight="1" x14ac:dyDescent="0.25">
      <c r="A99" s="35" t="s">
        <v>109</v>
      </c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7"/>
    </row>
    <row r="100" spans="1:13" ht="120" customHeight="1" x14ac:dyDescent="0.25">
      <c r="A100" s="12"/>
      <c r="B100" s="21" t="s">
        <v>82</v>
      </c>
      <c r="C100" s="10"/>
      <c r="D100" s="10"/>
      <c r="E100" s="10"/>
      <c r="F100" s="1"/>
      <c r="G100" s="10"/>
      <c r="H100" s="10"/>
      <c r="I100" s="10"/>
      <c r="J100" s="10"/>
      <c r="K100" s="10"/>
      <c r="L100" s="10"/>
      <c r="M100" s="10"/>
    </row>
    <row r="101" spans="1:13" ht="72" customHeight="1" x14ac:dyDescent="0.25">
      <c r="A101" s="10"/>
      <c r="B101" s="2" t="s">
        <v>81</v>
      </c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</row>
    <row r="102" spans="1:13" x14ac:dyDescent="0.25">
      <c r="A102" s="10">
        <v>1</v>
      </c>
      <c r="B102" s="12" t="s">
        <v>9</v>
      </c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</row>
    <row r="103" spans="1:13" ht="31.5" x14ac:dyDescent="0.25">
      <c r="A103" s="10"/>
      <c r="B103" s="12" t="s">
        <v>68</v>
      </c>
      <c r="C103" s="10" t="s">
        <v>45</v>
      </c>
      <c r="D103" s="10" t="s">
        <v>44</v>
      </c>
      <c r="E103" s="10"/>
      <c r="F103" s="10">
        <v>488629</v>
      </c>
      <c r="G103" s="10">
        <f>F103</f>
        <v>488629</v>
      </c>
      <c r="H103" s="10"/>
      <c r="I103" s="10">
        <v>488629</v>
      </c>
      <c r="J103" s="10">
        <f>I103</f>
        <v>488629</v>
      </c>
      <c r="K103" s="10"/>
      <c r="L103" s="10">
        <f>I103-F103</f>
        <v>0</v>
      </c>
      <c r="M103" s="10">
        <f>J103-G103</f>
        <v>0</v>
      </c>
    </row>
    <row r="104" spans="1:13" ht="63" x14ac:dyDescent="0.25">
      <c r="A104" s="10"/>
      <c r="B104" s="12" t="s">
        <v>71</v>
      </c>
      <c r="C104" s="10" t="s">
        <v>64</v>
      </c>
      <c r="D104" s="10" t="s">
        <v>60</v>
      </c>
      <c r="E104" s="10"/>
      <c r="F104" s="10">
        <v>2160</v>
      </c>
      <c r="G104" s="10">
        <f>F104</f>
        <v>2160</v>
      </c>
      <c r="H104" s="10"/>
      <c r="I104" s="10">
        <v>2160</v>
      </c>
      <c r="J104" s="10">
        <f>I104</f>
        <v>2160</v>
      </c>
      <c r="K104" s="10"/>
      <c r="L104" s="10">
        <f>I104-F104</f>
        <v>0</v>
      </c>
      <c r="M104" s="10">
        <f>J104-G104</f>
        <v>0</v>
      </c>
    </row>
    <row r="105" spans="1:13" ht="15.75" customHeight="1" x14ac:dyDescent="0.25">
      <c r="A105" s="10"/>
      <c r="B105" s="30" t="s">
        <v>38</v>
      </c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</row>
    <row r="106" spans="1:13" x14ac:dyDescent="0.25">
      <c r="A106" s="10">
        <v>2</v>
      </c>
      <c r="B106" s="12" t="s">
        <v>10</v>
      </c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</row>
    <row r="107" spans="1:13" ht="31.5" x14ac:dyDescent="0.25">
      <c r="A107" s="12"/>
      <c r="B107" s="12" t="s">
        <v>61</v>
      </c>
      <c r="C107" s="10" t="s">
        <v>43</v>
      </c>
      <c r="D107" s="10" t="s">
        <v>44</v>
      </c>
      <c r="E107" s="10"/>
      <c r="F107" s="10">
        <v>1</v>
      </c>
      <c r="G107" s="10">
        <f>F107</f>
        <v>1</v>
      </c>
      <c r="H107" s="10"/>
      <c r="I107" s="10">
        <v>1</v>
      </c>
      <c r="J107" s="10">
        <f>I107</f>
        <v>1</v>
      </c>
      <c r="K107" s="10"/>
      <c r="L107" s="10">
        <f>I107-F107</f>
        <v>0</v>
      </c>
      <c r="M107" s="10">
        <f>J107-G107</f>
        <v>0</v>
      </c>
    </row>
    <row r="108" spans="1:13" ht="47.25" x14ac:dyDescent="0.25">
      <c r="A108" s="12"/>
      <c r="B108" s="12" t="s">
        <v>75</v>
      </c>
      <c r="C108" s="10" t="s">
        <v>64</v>
      </c>
      <c r="D108" s="10" t="s">
        <v>46</v>
      </c>
      <c r="E108" s="10"/>
      <c r="F108" s="18">
        <v>57</v>
      </c>
      <c r="G108" s="10">
        <f>F108</f>
        <v>57</v>
      </c>
      <c r="H108" s="10"/>
      <c r="I108" s="10">
        <v>57</v>
      </c>
      <c r="J108" s="10">
        <f>I108</f>
        <v>57</v>
      </c>
      <c r="K108" s="10"/>
      <c r="L108" s="10">
        <f>I108-F108</f>
        <v>0</v>
      </c>
      <c r="M108" s="10">
        <f>J108-G108</f>
        <v>0</v>
      </c>
    </row>
    <row r="109" spans="1:13" ht="15.75" customHeight="1" x14ac:dyDescent="0.25">
      <c r="A109" s="12"/>
      <c r="B109" s="30" t="s">
        <v>38</v>
      </c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</row>
    <row r="110" spans="1:13" x14ac:dyDescent="0.25">
      <c r="A110" s="10">
        <v>3</v>
      </c>
      <c r="B110" s="12" t="s">
        <v>11</v>
      </c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</row>
    <row r="111" spans="1:13" ht="31.5" x14ac:dyDescent="0.25">
      <c r="A111" s="10"/>
      <c r="B111" s="12" t="s">
        <v>70</v>
      </c>
      <c r="C111" s="10" t="s">
        <v>45</v>
      </c>
      <c r="D111" s="10" t="s">
        <v>46</v>
      </c>
      <c r="E111" s="10"/>
      <c r="F111" s="10">
        <v>20249401</v>
      </c>
      <c r="G111" s="10">
        <f>F111</f>
        <v>20249401</v>
      </c>
      <c r="H111" s="10"/>
      <c r="I111" s="10">
        <f>F111</f>
        <v>20249401</v>
      </c>
      <c r="J111" s="10">
        <f>I111</f>
        <v>20249401</v>
      </c>
      <c r="K111" s="10"/>
      <c r="L111" s="10">
        <f>I111-F111</f>
        <v>0</v>
      </c>
      <c r="M111" s="10">
        <f>J111-G111</f>
        <v>0</v>
      </c>
    </row>
    <row r="112" spans="1:13" ht="15.75" customHeight="1" x14ac:dyDescent="0.25">
      <c r="A112" s="10"/>
      <c r="B112" s="30" t="s">
        <v>38</v>
      </c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</row>
    <row r="113" spans="1:13" x14ac:dyDescent="0.25">
      <c r="A113" s="10">
        <v>4</v>
      </c>
      <c r="B113" s="12" t="s">
        <v>12</v>
      </c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</row>
    <row r="114" spans="1:13" ht="31.5" x14ac:dyDescent="0.25">
      <c r="A114" s="12"/>
      <c r="B114" s="12" t="s">
        <v>63</v>
      </c>
      <c r="C114" s="10" t="s">
        <v>47</v>
      </c>
      <c r="D114" s="10" t="s">
        <v>46</v>
      </c>
      <c r="E114" s="10"/>
      <c r="F114" s="1">
        <v>73</v>
      </c>
      <c r="G114" s="10">
        <f>F114</f>
        <v>73</v>
      </c>
      <c r="H114" s="10"/>
      <c r="I114" s="10">
        <v>73</v>
      </c>
      <c r="J114" s="10">
        <f>I114</f>
        <v>73</v>
      </c>
      <c r="K114" s="10"/>
      <c r="L114" s="10">
        <f>I114-F114</f>
        <v>0</v>
      </c>
      <c r="M114" s="10">
        <f>J114-G114</f>
        <v>0</v>
      </c>
    </row>
    <row r="115" spans="1:13" x14ac:dyDescent="0.25">
      <c r="A115" s="32" t="s">
        <v>38</v>
      </c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4"/>
    </row>
    <row r="116" spans="1:13" ht="36.75" customHeight="1" x14ac:dyDescent="0.25">
      <c r="A116" s="35" t="s">
        <v>101</v>
      </c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7"/>
    </row>
    <row r="117" spans="1:13" ht="141.75" customHeight="1" x14ac:dyDescent="0.25">
      <c r="A117" s="10"/>
      <c r="B117" s="2" t="s">
        <v>73</v>
      </c>
      <c r="C117" s="10"/>
      <c r="D117" s="10"/>
      <c r="E117" s="10"/>
      <c r="F117" s="10"/>
      <c r="G117" s="10">
        <f>F117</f>
        <v>0</v>
      </c>
      <c r="H117" s="10"/>
      <c r="I117" s="10"/>
      <c r="J117" s="10">
        <f>I117</f>
        <v>0</v>
      </c>
      <c r="K117" s="10"/>
      <c r="L117" s="10">
        <f>I117-F117</f>
        <v>0</v>
      </c>
      <c r="M117" s="10">
        <f>J117-G117</f>
        <v>0</v>
      </c>
    </row>
    <row r="118" spans="1:13" x14ac:dyDescent="0.25">
      <c r="A118" s="10">
        <v>1</v>
      </c>
      <c r="B118" s="12" t="s">
        <v>9</v>
      </c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</row>
    <row r="119" spans="1:13" ht="31.5" x14ac:dyDescent="0.25">
      <c r="A119" s="10"/>
      <c r="B119" s="12" t="s">
        <v>68</v>
      </c>
      <c r="C119" s="10" t="s">
        <v>45</v>
      </c>
      <c r="D119" s="10" t="s">
        <v>44</v>
      </c>
      <c r="E119" s="10"/>
      <c r="F119" s="10">
        <v>425816</v>
      </c>
      <c r="G119" s="10">
        <f>F119</f>
        <v>425816</v>
      </c>
      <c r="H119" s="10"/>
      <c r="I119" s="10">
        <v>425245</v>
      </c>
      <c r="J119" s="10">
        <f>I119</f>
        <v>425245</v>
      </c>
      <c r="K119" s="10"/>
      <c r="L119" s="10">
        <f>I119-F119</f>
        <v>-571</v>
      </c>
      <c r="M119" s="10">
        <f>J119-G119</f>
        <v>-571</v>
      </c>
    </row>
    <row r="120" spans="1:13" ht="63" x14ac:dyDescent="0.25">
      <c r="A120" s="10"/>
      <c r="B120" s="12" t="s">
        <v>74</v>
      </c>
      <c r="C120" s="10" t="s">
        <v>59</v>
      </c>
      <c r="D120" s="10" t="s">
        <v>60</v>
      </c>
      <c r="E120" s="10"/>
      <c r="F120" s="10">
        <v>664</v>
      </c>
      <c r="G120" s="10">
        <f>F120</f>
        <v>664</v>
      </c>
      <c r="H120" s="10"/>
      <c r="I120" s="10">
        <v>664</v>
      </c>
      <c r="J120" s="10">
        <f>I120</f>
        <v>664</v>
      </c>
      <c r="K120" s="10"/>
      <c r="L120" s="10">
        <f>I120-F120</f>
        <v>0</v>
      </c>
      <c r="M120" s="10">
        <f>J120-G120</f>
        <v>0</v>
      </c>
    </row>
    <row r="121" spans="1:13" ht="25.5" customHeight="1" x14ac:dyDescent="0.25">
      <c r="A121" s="10"/>
      <c r="B121" s="38" t="s">
        <v>102</v>
      </c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</row>
    <row r="122" spans="1:13" x14ac:dyDescent="0.25">
      <c r="A122" s="10">
        <v>2</v>
      </c>
      <c r="B122" s="12" t="s">
        <v>10</v>
      </c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</row>
    <row r="123" spans="1:13" ht="31.5" x14ac:dyDescent="0.25">
      <c r="A123" s="12"/>
      <c r="B123" s="12" t="s">
        <v>61</v>
      </c>
      <c r="C123" s="10" t="s">
        <v>43</v>
      </c>
      <c r="D123" s="10" t="s">
        <v>44</v>
      </c>
      <c r="E123" s="10"/>
      <c r="F123" s="10">
        <v>1</v>
      </c>
      <c r="G123" s="10">
        <f>F123</f>
        <v>1</v>
      </c>
      <c r="H123" s="10"/>
      <c r="I123" s="10">
        <v>1</v>
      </c>
      <c r="J123" s="10">
        <f>I123</f>
        <v>1</v>
      </c>
      <c r="K123" s="10"/>
      <c r="L123" s="10">
        <f>I123-F123</f>
        <v>0</v>
      </c>
      <c r="M123" s="10">
        <f>J123-G123</f>
        <v>0</v>
      </c>
    </row>
    <row r="124" spans="1:13" ht="47.25" x14ac:dyDescent="0.25">
      <c r="A124" s="12"/>
      <c r="B124" s="12" t="s">
        <v>76</v>
      </c>
      <c r="C124" s="10" t="s">
        <v>59</v>
      </c>
      <c r="D124" s="10" t="s">
        <v>46</v>
      </c>
      <c r="E124" s="10"/>
      <c r="F124" s="18">
        <f>F119/(F127/F120)</f>
        <v>27.963449750032662</v>
      </c>
      <c r="G124" s="18">
        <f>F124</f>
        <v>27.963449750032662</v>
      </c>
      <c r="H124" s="10"/>
      <c r="I124" s="18">
        <f>I119/I128</f>
        <v>27.925203572366694</v>
      </c>
      <c r="J124" s="18">
        <f>I124</f>
        <v>27.925203572366694</v>
      </c>
      <c r="K124" s="10"/>
      <c r="L124" s="18">
        <f>I124-F124</f>
        <v>-3.8246177665968162E-2</v>
      </c>
      <c r="M124" s="18">
        <f>J124-G124</f>
        <v>-3.8246177665968162E-2</v>
      </c>
    </row>
    <row r="125" spans="1:13" ht="15.75" customHeight="1" x14ac:dyDescent="0.25">
      <c r="A125" s="12"/>
      <c r="B125" s="30" t="s">
        <v>38</v>
      </c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</row>
    <row r="126" spans="1:13" x14ac:dyDescent="0.25">
      <c r="A126" s="10">
        <v>3</v>
      </c>
      <c r="B126" s="12" t="s">
        <v>11</v>
      </c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</row>
    <row r="127" spans="1:13" ht="31.5" x14ac:dyDescent="0.25">
      <c r="A127" s="10"/>
      <c r="B127" s="12" t="s">
        <v>70</v>
      </c>
      <c r="C127" s="10" t="s">
        <v>45</v>
      </c>
      <c r="D127" s="10" t="s">
        <v>46</v>
      </c>
      <c r="E127" s="10"/>
      <c r="F127" s="10">
        <v>10111121</v>
      </c>
      <c r="G127" s="10">
        <f>F127</f>
        <v>10111121</v>
      </c>
      <c r="H127" s="10"/>
      <c r="I127" s="10">
        <v>10111121</v>
      </c>
      <c r="J127" s="10">
        <f>I127</f>
        <v>10111121</v>
      </c>
      <c r="K127" s="10"/>
      <c r="L127" s="10">
        <f>I127-F127</f>
        <v>0</v>
      </c>
      <c r="M127" s="10">
        <f>J127-G127</f>
        <v>0</v>
      </c>
    </row>
    <row r="128" spans="1:13" ht="47.25" x14ac:dyDescent="0.25">
      <c r="A128" s="10"/>
      <c r="B128" s="12" t="s">
        <v>72</v>
      </c>
      <c r="C128" s="10" t="s">
        <v>77</v>
      </c>
      <c r="D128" s="10" t="s">
        <v>46</v>
      </c>
      <c r="E128" s="10"/>
      <c r="F128" s="18">
        <f>F127/F120</f>
        <v>15227.591867469879</v>
      </c>
      <c r="G128" s="18">
        <f>F128</f>
        <v>15227.591867469879</v>
      </c>
      <c r="H128" s="10"/>
      <c r="I128" s="10">
        <v>15228</v>
      </c>
      <c r="J128" s="10">
        <f>I128</f>
        <v>15228</v>
      </c>
      <c r="K128" s="10"/>
      <c r="L128" s="18">
        <f>I128-F128</f>
        <v>0.4081325301212928</v>
      </c>
      <c r="M128" s="18">
        <f>J128-G128</f>
        <v>0.4081325301212928</v>
      </c>
    </row>
    <row r="129" spans="1:13" ht="15.75" customHeight="1" x14ac:dyDescent="0.25">
      <c r="A129" s="10"/>
      <c r="B129" s="30" t="s">
        <v>38</v>
      </c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</row>
    <row r="130" spans="1:13" x14ac:dyDescent="0.25">
      <c r="A130" s="10">
        <v>4</v>
      </c>
      <c r="B130" s="12" t="s">
        <v>12</v>
      </c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</row>
    <row r="131" spans="1:13" ht="31.5" x14ac:dyDescent="0.25">
      <c r="A131" s="12"/>
      <c r="B131" s="12" t="s">
        <v>63</v>
      </c>
      <c r="C131" s="10" t="s">
        <v>47</v>
      </c>
      <c r="D131" s="10" t="s">
        <v>46</v>
      </c>
      <c r="E131" s="10"/>
      <c r="F131" s="1">
        <v>62</v>
      </c>
      <c r="G131" s="10">
        <f>F131</f>
        <v>62</v>
      </c>
      <c r="H131" s="10"/>
      <c r="I131" s="10">
        <v>62</v>
      </c>
      <c r="J131" s="10">
        <f>I131</f>
        <v>62</v>
      </c>
      <c r="K131" s="10"/>
      <c r="L131" s="10">
        <f>I131-F131</f>
        <v>0</v>
      </c>
      <c r="M131" s="10">
        <f>J131-G131</f>
        <v>0</v>
      </c>
    </row>
    <row r="132" spans="1:13" ht="34.5" customHeight="1" x14ac:dyDescent="0.25">
      <c r="A132" s="32" t="s">
        <v>102</v>
      </c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4"/>
    </row>
    <row r="133" spans="1:13" ht="36.75" customHeight="1" x14ac:dyDescent="0.25">
      <c r="A133" s="35" t="s">
        <v>110</v>
      </c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7"/>
    </row>
    <row r="134" spans="1:13" ht="145.5" customHeight="1" x14ac:dyDescent="0.25">
      <c r="A134" s="12"/>
      <c r="B134" s="15" t="s">
        <v>92</v>
      </c>
      <c r="C134" s="10"/>
      <c r="D134" s="10"/>
      <c r="E134" s="10"/>
      <c r="F134" s="1"/>
      <c r="G134" s="10"/>
      <c r="H134" s="10"/>
      <c r="I134" s="10"/>
      <c r="J134" s="10"/>
      <c r="K134" s="10"/>
      <c r="L134" s="10"/>
      <c r="M134" s="10"/>
    </row>
    <row r="135" spans="1:13" ht="125.25" customHeight="1" x14ac:dyDescent="0.25">
      <c r="A135" s="12"/>
      <c r="B135" s="22" t="s">
        <v>93</v>
      </c>
      <c r="C135" s="10"/>
      <c r="D135" s="10"/>
      <c r="E135" s="10"/>
      <c r="F135" s="1"/>
      <c r="G135" s="10"/>
      <c r="H135" s="10"/>
      <c r="I135" s="10"/>
      <c r="J135" s="10"/>
      <c r="K135" s="10"/>
      <c r="L135" s="10"/>
      <c r="M135" s="10"/>
    </row>
    <row r="136" spans="1:13" x14ac:dyDescent="0.25">
      <c r="A136" s="12">
        <v>1</v>
      </c>
      <c r="B136" s="12" t="s">
        <v>9</v>
      </c>
      <c r="C136" s="10"/>
      <c r="D136" s="10"/>
      <c r="E136" s="10"/>
      <c r="F136" s="1"/>
      <c r="G136" s="10"/>
      <c r="H136" s="10"/>
      <c r="I136" s="10"/>
      <c r="J136" s="10"/>
      <c r="K136" s="10"/>
      <c r="L136" s="10"/>
      <c r="M136" s="10"/>
    </row>
    <row r="137" spans="1:13" ht="31.5" x14ac:dyDescent="0.25">
      <c r="A137" s="12"/>
      <c r="B137" s="12" t="s">
        <v>83</v>
      </c>
      <c r="C137" s="10" t="s">
        <v>45</v>
      </c>
      <c r="D137" s="10" t="s">
        <v>44</v>
      </c>
      <c r="E137" s="10"/>
      <c r="F137" s="1">
        <v>12991</v>
      </c>
      <c r="G137" s="10">
        <f>F137</f>
        <v>12991</v>
      </c>
      <c r="H137" s="10"/>
      <c r="I137" s="10">
        <v>12991</v>
      </c>
      <c r="J137" s="10">
        <f>I137</f>
        <v>12991</v>
      </c>
      <c r="K137" s="10"/>
      <c r="L137" s="10">
        <f>I137-F137</f>
        <v>0</v>
      </c>
      <c r="M137" s="10">
        <f>J137-G137</f>
        <v>0</v>
      </c>
    </row>
    <row r="138" spans="1:13" ht="45.75" customHeight="1" x14ac:dyDescent="0.25">
      <c r="A138" s="12"/>
      <c r="B138" s="38" t="s">
        <v>103</v>
      </c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</row>
    <row r="139" spans="1:13" x14ac:dyDescent="0.25">
      <c r="A139" s="12">
        <v>2</v>
      </c>
      <c r="B139" s="23" t="s">
        <v>10</v>
      </c>
      <c r="C139" s="10"/>
      <c r="D139" s="10"/>
      <c r="E139" s="10"/>
      <c r="F139" s="1"/>
      <c r="G139" s="10"/>
      <c r="H139" s="10"/>
      <c r="I139" s="10"/>
      <c r="J139" s="10"/>
      <c r="K139" s="10"/>
      <c r="L139" s="10"/>
      <c r="M139" s="10"/>
    </row>
    <row r="140" spans="1:13" ht="31.5" x14ac:dyDescent="0.25">
      <c r="A140" s="12"/>
      <c r="B140" s="12" t="s">
        <v>61</v>
      </c>
      <c r="C140" s="10" t="s">
        <v>43</v>
      </c>
      <c r="D140" s="10" t="s">
        <v>44</v>
      </c>
      <c r="E140" s="10"/>
      <c r="F140" s="1">
        <v>1</v>
      </c>
      <c r="G140" s="10">
        <f>F140</f>
        <v>1</v>
      </c>
      <c r="H140" s="10"/>
      <c r="I140" s="10">
        <v>1</v>
      </c>
      <c r="J140" s="10">
        <f>I140</f>
        <v>1</v>
      </c>
      <c r="K140" s="10"/>
      <c r="L140" s="10">
        <f>I140-F140</f>
        <v>0</v>
      </c>
      <c r="M140" s="10">
        <f>J140-G140</f>
        <v>0</v>
      </c>
    </row>
    <row r="141" spans="1:13" ht="15.75" customHeight="1" x14ac:dyDescent="0.25">
      <c r="A141" s="12"/>
      <c r="B141" s="30" t="s">
        <v>38</v>
      </c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</row>
    <row r="142" spans="1:13" x14ac:dyDescent="0.25">
      <c r="A142" s="12">
        <v>3</v>
      </c>
      <c r="B142" s="12" t="s">
        <v>11</v>
      </c>
      <c r="C142" s="10"/>
      <c r="D142" s="10"/>
      <c r="E142" s="10"/>
      <c r="F142" s="1"/>
      <c r="G142" s="10"/>
      <c r="H142" s="10"/>
      <c r="I142" s="10"/>
      <c r="J142" s="10"/>
      <c r="K142" s="10"/>
      <c r="L142" s="10"/>
      <c r="M142" s="10"/>
    </row>
    <row r="143" spans="1:13" ht="31.5" x14ac:dyDescent="0.25">
      <c r="A143" s="12"/>
      <c r="B143" s="12" t="s">
        <v>84</v>
      </c>
      <c r="C143" s="10" t="s">
        <v>45</v>
      </c>
      <c r="D143" s="10" t="s">
        <v>46</v>
      </c>
      <c r="E143" s="10"/>
      <c r="F143" s="1">
        <v>102795</v>
      </c>
      <c r="G143" s="10">
        <f>F143</f>
        <v>102795</v>
      </c>
      <c r="H143" s="10"/>
      <c r="I143" s="10">
        <v>102795</v>
      </c>
      <c r="J143" s="10">
        <f>I143</f>
        <v>102795</v>
      </c>
      <c r="K143" s="10"/>
      <c r="L143" s="10">
        <f>I143-F143</f>
        <v>0</v>
      </c>
      <c r="M143" s="10">
        <f>J143-G143</f>
        <v>0</v>
      </c>
    </row>
    <row r="144" spans="1:13" ht="15.75" customHeight="1" x14ac:dyDescent="0.25">
      <c r="A144" s="12"/>
      <c r="B144" s="30" t="s">
        <v>38</v>
      </c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</row>
    <row r="145" spans="1:13" x14ac:dyDescent="0.25">
      <c r="A145" s="12">
        <v>4</v>
      </c>
      <c r="B145" s="12" t="s">
        <v>12</v>
      </c>
      <c r="C145" s="10"/>
      <c r="D145" s="10"/>
      <c r="E145" s="10"/>
      <c r="F145" s="1"/>
      <c r="G145" s="10"/>
      <c r="H145" s="10"/>
      <c r="I145" s="10"/>
      <c r="J145" s="10"/>
      <c r="K145" s="10"/>
      <c r="L145" s="10"/>
      <c r="M145" s="10"/>
    </row>
    <row r="146" spans="1:13" ht="31.5" x14ac:dyDescent="0.25">
      <c r="A146" s="12"/>
      <c r="B146" s="12" t="s">
        <v>63</v>
      </c>
      <c r="C146" s="10" t="s">
        <v>47</v>
      </c>
      <c r="D146" s="10" t="s">
        <v>46</v>
      </c>
      <c r="E146" s="10"/>
      <c r="F146" s="1">
        <v>100</v>
      </c>
      <c r="G146" s="10">
        <f>F146</f>
        <v>100</v>
      </c>
      <c r="H146" s="10"/>
      <c r="I146" s="10">
        <v>100</v>
      </c>
      <c r="J146" s="10">
        <f>I146</f>
        <v>100</v>
      </c>
      <c r="K146" s="10"/>
      <c r="L146" s="10">
        <f>I146-F146</f>
        <v>0</v>
      </c>
      <c r="M146" s="10">
        <f>J146-G146</f>
        <v>0</v>
      </c>
    </row>
    <row r="147" spans="1:13" ht="15.75" customHeight="1" x14ac:dyDescent="0.25">
      <c r="A147" s="32" t="s">
        <v>38</v>
      </c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4"/>
    </row>
    <row r="148" spans="1:13" ht="37.5" customHeight="1" x14ac:dyDescent="0.25">
      <c r="A148" s="35" t="s">
        <v>111</v>
      </c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7"/>
    </row>
    <row r="149" spans="1:13" ht="135" customHeight="1" x14ac:dyDescent="0.25">
      <c r="A149" s="12"/>
      <c r="B149" s="22" t="s">
        <v>94</v>
      </c>
      <c r="C149" s="10"/>
      <c r="D149" s="10"/>
      <c r="E149" s="10"/>
      <c r="F149" s="1"/>
      <c r="G149" s="10"/>
      <c r="H149" s="10"/>
      <c r="I149" s="10"/>
      <c r="J149" s="10"/>
      <c r="K149" s="10"/>
      <c r="L149" s="10"/>
      <c r="M149" s="10"/>
    </row>
    <row r="150" spans="1:13" x14ac:dyDescent="0.25">
      <c r="A150" s="12">
        <v>1</v>
      </c>
      <c r="B150" s="12" t="s">
        <v>9</v>
      </c>
      <c r="C150" s="10"/>
      <c r="D150" s="10"/>
      <c r="E150" s="10"/>
      <c r="F150" s="1"/>
      <c r="G150" s="10"/>
      <c r="H150" s="10"/>
      <c r="I150" s="10"/>
      <c r="J150" s="10"/>
      <c r="K150" s="10"/>
      <c r="L150" s="10"/>
      <c r="M150" s="10"/>
    </row>
    <row r="151" spans="1:13" ht="31.5" x14ac:dyDescent="0.25">
      <c r="A151" s="12"/>
      <c r="B151" s="12" t="s">
        <v>83</v>
      </c>
      <c r="C151" s="10" t="s">
        <v>45</v>
      </c>
      <c r="D151" s="10" t="s">
        <v>44</v>
      </c>
      <c r="E151" s="10"/>
      <c r="F151" s="1">
        <v>756990</v>
      </c>
      <c r="G151" s="10">
        <f>F151</f>
        <v>756990</v>
      </c>
      <c r="H151" s="10"/>
      <c r="I151" s="10">
        <v>756990</v>
      </c>
      <c r="J151" s="10">
        <f>I151</f>
        <v>756990</v>
      </c>
      <c r="K151" s="10"/>
      <c r="L151" s="10">
        <f>I151-F151</f>
        <v>0</v>
      </c>
      <c r="M151" s="10">
        <f>J151-G151</f>
        <v>0</v>
      </c>
    </row>
    <row r="152" spans="1:13" ht="48.75" customHeight="1" x14ac:dyDescent="0.25">
      <c r="A152" s="12"/>
      <c r="B152" s="38" t="s">
        <v>104</v>
      </c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</row>
    <row r="153" spans="1:13" x14ac:dyDescent="0.25">
      <c r="A153" s="12">
        <v>2</v>
      </c>
      <c r="B153" s="23" t="s">
        <v>10</v>
      </c>
      <c r="C153" s="10"/>
      <c r="D153" s="10"/>
      <c r="E153" s="10"/>
      <c r="F153" s="1"/>
      <c r="G153" s="10"/>
      <c r="H153" s="10"/>
      <c r="I153" s="10"/>
      <c r="J153" s="10"/>
      <c r="K153" s="10"/>
      <c r="L153" s="10"/>
      <c r="M153" s="10"/>
    </row>
    <row r="154" spans="1:13" ht="31.5" x14ac:dyDescent="0.25">
      <c r="A154" s="12"/>
      <c r="B154" s="12" t="s">
        <v>61</v>
      </c>
      <c r="C154" s="10" t="s">
        <v>43</v>
      </c>
      <c r="D154" s="10" t="s">
        <v>44</v>
      </c>
      <c r="E154" s="10"/>
      <c r="F154" s="1">
        <v>1</v>
      </c>
      <c r="G154" s="10">
        <f>F154</f>
        <v>1</v>
      </c>
      <c r="H154" s="10"/>
      <c r="I154" s="10">
        <v>1</v>
      </c>
      <c r="J154" s="10">
        <f>I154</f>
        <v>1</v>
      </c>
      <c r="K154" s="10"/>
      <c r="L154" s="10">
        <f>I154-F154</f>
        <v>0</v>
      </c>
      <c r="M154" s="10">
        <f>J154-G154</f>
        <v>0</v>
      </c>
    </row>
    <row r="155" spans="1:13" ht="15.75" customHeight="1" x14ac:dyDescent="0.25">
      <c r="A155" s="12"/>
      <c r="B155" s="30" t="s">
        <v>38</v>
      </c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</row>
    <row r="156" spans="1:13" x14ac:dyDescent="0.25">
      <c r="A156" s="12">
        <v>3</v>
      </c>
      <c r="B156" s="12" t="s">
        <v>11</v>
      </c>
      <c r="C156" s="10"/>
      <c r="D156" s="10"/>
      <c r="E156" s="10"/>
      <c r="F156" s="1"/>
      <c r="G156" s="10"/>
      <c r="H156" s="10"/>
      <c r="I156" s="10"/>
      <c r="J156" s="10"/>
      <c r="K156" s="10"/>
      <c r="L156" s="10"/>
      <c r="M156" s="10"/>
    </row>
    <row r="157" spans="1:13" ht="31.5" x14ac:dyDescent="0.25">
      <c r="A157" s="12"/>
      <c r="B157" s="12" t="s">
        <v>84</v>
      </c>
      <c r="C157" s="10" t="s">
        <v>45</v>
      </c>
      <c r="D157" s="10" t="s">
        <v>46</v>
      </c>
      <c r="E157" s="10"/>
      <c r="F157" s="1">
        <v>800000</v>
      </c>
      <c r="G157" s="10">
        <f>F157</f>
        <v>800000</v>
      </c>
      <c r="H157" s="10"/>
      <c r="I157" s="10">
        <v>800000</v>
      </c>
      <c r="J157" s="10">
        <f>I157</f>
        <v>800000</v>
      </c>
      <c r="K157" s="10"/>
      <c r="L157" s="10">
        <f>I157-F157</f>
        <v>0</v>
      </c>
      <c r="M157" s="10">
        <f>J157-G157</f>
        <v>0</v>
      </c>
    </row>
    <row r="158" spans="1:13" ht="15.75" customHeight="1" x14ac:dyDescent="0.25">
      <c r="A158" s="12"/>
      <c r="B158" s="30" t="s">
        <v>105</v>
      </c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</row>
    <row r="159" spans="1:13" x14ac:dyDescent="0.25">
      <c r="A159" s="12">
        <v>4</v>
      </c>
      <c r="B159" s="12" t="s">
        <v>12</v>
      </c>
      <c r="C159" s="10"/>
      <c r="D159" s="10"/>
      <c r="E159" s="10"/>
      <c r="F159" s="1"/>
      <c r="G159" s="10"/>
      <c r="H159" s="10"/>
      <c r="I159" s="10"/>
      <c r="J159" s="10"/>
      <c r="K159" s="10"/>
      <c r="L159" s="10"/>
      <c r="M159" s="10"/>
    </row>
    <row r="160" spans="1:13" ht="31.5" x14ac:dyDescent="0.25">
      <c r="A160" s="12"/>
      <c r="B160" s="12" t="s">
        <v>63</v>
      </c>
      <c r="C160" s="10" t="s">
        <v>47</v>
      </c>
      <c r="D160" s="10" t="s">
        <v>46</v>
      </c>
      <c r="E160" s="10"/>
      <c r="F160" s="1">
        <v>100</v>
      </c>
      <c r="G160" s="10">
        <f>F160</f>
        <v>100</v>
      </c>
      <c r="H160" s="10"/>
      <c r="I160" s="10">
        <v>100</v>
      </c>
      <c r="J160" s="10">
        <f>I160</f>
        <v>100</v>
      </c>
      <c r="K160" s="10"/>
      <c r="L160" s="10">
        <f>I160-F160</f>
        <v>0</v>
      </c>
      <c r="M160" s="10">
        <f>J160-G160</f>
        <v>0</v>
      </c>
    </row>
    <row r="161" spans="1:13" ht="15.75" customHeight="1" x14ac:dyDescent="0.25">
      <c r="A161" s="32" t="s">
        <v>38</v>
      </c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4"/>
    </row>
    <row r="162" spans="1:13" ht="33.75" customHeight="1" x14ac:dyDescent="0.25">
      <c r="A162" s="35" t="s">
        <v>106</v>
      </c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7"/>
    </row>
    <row r="163" spans="1:13" x14ac:dyDescent="0.25">
      <c r="A163" s="9"/>
    </row>
    <row r="164" spans="1:13" ht="19.5" customHeight="1" x14ac:dyDescent="0.25">
      <c r="A164" s="13" t="s">
        <v>95</v>
      </c>
      <c r="B164" s="13"/>
      <c r="C164" s="13"/>
      <c r="D164" s="13"/>
    </row>
    <row r="165" spans="1:13" ht="6.75" customHeight="1" x14ac:dyDescent="0.25">
      <c r="A165" s="26" t="s">
        <v>39</v>
      </c>
      <c r="B165" s="26"/>
      <c r="C165" s="26"/>
      <c r="D165" s="26"/>
    </row>
    <row r="166" spans="1:13" ht="19.5" customHeight="1" x14ac:dyDescent="0.25">
      <c r="A166" s="24" t="s">
        <v>40</v>
      </c>
      <c r="B166" s="24"/>
      <c r="C166" s="24"/>
      <c r="D166" s="24"/>
    </row>
    <row r="167" spans="1:13" x14ac:dyDescent="0.25">
      <c r="A167" s="27" t="s">
        <v>96</v>
      </c>
      <c r="B167" s="27"/>
      <c r="C167" s="27"/>
      <c r="D167" s="27"/>
      <c r="E167" s="27"/>
    </row>
    <row r="168" spans="1:13" x14ac:dyDescent="0.25">
      <c r="A168" s="27"/>
      <c r="B168" s="27"/>
      <c r="C168" s="27"/>
      <c r="D168" s="27"/>
      <c r="E168" s="27"/>
      <c r="G168" s="28"/>
      <c r="H168" s="28"/>
      <c r="J168" s="28" t="s">
        <v>97</v>
      </c>
      <c r="K168" s="28"/>
      <c r="L168" s="28"/>
      <c r="M168" s="28"/>
    </row>
    <row r="169" spans="1:13" ht="15.75" customHeight="1" x14ac:dyDescent="0.25">
      <c r="A169" s="25"/>
      <c r="B169" s="25"/>
      <c r="C169" s="25"/>
      <c r="D169" s="25"/>
      <c r="E169" s="25"/>
      <c r="J169" s="29" t="s">
        <v>27</v>
      </c>
      <c r="K169" s="29"/>
      <c r="L169" s="29"/>
      <c r="M169" s="29"/>
    </row>
    <row r="170" spans="1:13" ht="23.25" customHeight="1" x14ac:dyDescent="0.25">
      <c r="A170" s="27" t="s">
        <v>98</v>
      </c>
      <c r="B170" s="27"/>
      <c r="C170" s="27"/>
      <c r="D170" s="27"/>
      <c r="E170" s="27"/>
      <c r="G170" s="28"/>
      <c r="H170" s="28"/>
      <c r="J170" s="28" t="s">
        <v>99</v>
      </c>
      <c r="K170" s="28"/>
      <c r="L170" s="28"/>
      <c r="M170" s="28"/>
    </row>
    <row r="171" spans="1:13" ht="15.75" customHeight="1" x14ac:dyDescent="0.25">
      <c r="A171" s="27"/>
      <c r="B171" s="27"/>
      <c r="C171" s="27"/>
      <c r="D171" s="27"/>
      <c r="E171" s="27"/>
      <c r="J171" s="29" t="s">
        <v>27</v>
      </c>
      <c r="K171" s="29"/>
      <c r="L171" s="29"/>
      <c r="M171" s="29"/>
    </row>
  </sheetData>
  <mergeCells count="94">
    <mergeCell ref="Q95:AB95"/>
    <mergeCell ref="A98:M98"/>
    <mergeCell ref="A99:M99"/>
    <mergeCell ref="B82:M82"/>
    <mergeCell ref="B17:M17"/>
    <mergeCell ref="A42:A43"/>
    <mergeCell ref="B42:D43"/>
    <mergeCell ref="E42:G42"/>
    <mergeCell ref="E31:G31"/>
    <mergeCell ref="B25:M25"/>
    <mergeCell ref="A39:M39"/>
    <mergeCell ref="F19:M19"/>
    <mergeCell ref="B26:M26"/>
    <mergeCell ref="A31:A32"/>
    <mergeCell ref="B31:D32"/>
    <mergeCell ref="A38:M38"/>
    <mergeCell ref="H31:J31"/>
    <mergeCell ref="K31:M31"/>
    <mergeCell ref="E9:M9"/>
    <mergeCell ref="E10:M10"/>
    <mergeCell ref="A7:A8"/>
    <mergeCell ref="A13:M13"/>
    <mergeCell ref="B23:M23"/>
    <mergeCell ref="B24:M24"/>
    <mergeCell ref="J1:M4"/>
    <mergeCell ref="A11:A12"/>
    <mergeCell ref="E11:M11"/>
    <mergeCell ref="E12:M12"/>
    <mergeCell ref="B15:M15"/>
    <mergeCell ref="A5:M5"/>
    <mergeCell ref="A9:A10"/>
    <mergeCell ref="A6:M6"/>
    <mergeCell ref="E7:M7"/>
    <mergeCell ref="E8:M8"/>
    <mergeCell ref="R31:T31"/>
    <mergeCell ref="U31:W31"/>
    <mergeCell ref="X31:Z31"/>
    <mergeCell ref="B35:D35"/>
    <mergeCell ref="B36:D36"/>
    <mergeCell ref="B37:D37"/>
    <mergeCell ref="B34:D34"/>
    <mergeCell ref="B33:D33"/>
    <mergeCell ref="H42:J42"/>
    <mergeCell ref="K42:M42"/>
    <mergeCell ref="B44:D44"/>
    <mergeCell ref="B45:D45"/>
    <mergeCell ref="A49:A50"/>
    <mergeCell ref="B49:B50"/>
    <mergeCell ref="C49:C50"/>
    <mergeCell ref="D49:D50"/>
    <mergeCell ref="E49:G49"/>
    <mergeCell ref="H49:J49"/>
    <mergeCell ref="K49:M49"/>
    <mergeCell ref="B58:M58"/>
    <mergeCell ref="B62:M62"/>
    <mergeCell ref="B66:M66"/>
    <mergeCell ref="A69:M69"/>
    <mergeCell ref="A70:M70"/>
    <mergeCell ref="B75:M75"/>
    <mergeCell ref="B79:M79"/>
    <mergeCell ref="Q81:AB81"/>
    <mergeCell ref="A85:M85"/>
    <mergeCell ref="A86:M86"/>
    <mergeCell ref="A92:M92"/>
    <mergeCell ref="A93:M93"/>
    <mergeCell ref="B105:M105"/>
    <mergeCell ref="B109:M109"/>
    <mergeCell ref="B112:M112"/>
    <mergeCell ref="A115:M115"/>
    <mergeCell ref="A116:M116"/>
    <mergeCell ref="B121:M121"/>
    <mergeCell ref="B125:M125"/>
    <mergeCell ref="B129:M129"/>
    <mergeCell ref="A132:M132"/>
    <mergeCell ref="A133:M133"/>
    <mergeCell ref="B138:M138"/>
    <mergeCell ref="B141:M141"/>
    <mergeCell ref="B144:M144"/>
    <mergeCell ref="A147:M147"/>
    <mergeCell ref="A148:M148"/>
    <mergeCell ref="B152:M152"/>
    <mergeCell ref="A170:E171"/>
    <mergeCell ref="G170:H170"/>
    <mergeCell ref="J170:M170"/>
    <mergeCell ref="J171:M171"/>
    <mergeCell ref="A162:M162"/>
    <mergeCell ref="A165:D165"/>
    <mergeCell ref="A167:E168"/>
    <mergeCell ref="G168:H168"/>
    <mergeCell ref="J168:M168"/>
    <mergeCell ref="J169:M169"/>
    <mergeCell ref="B155:M155"/>
    <mergeCell ref="B158:M158"/>
    <mergeCell ref="A161:M161"/>
  </mergeCells>
  <pageMargins left="0.16" right="0.16" top="0.35" bottom="0.3" header="0.31496062992125984" footer="0.31496062992125984"/>
  <pageSetup paperSize="9" scale="88" orientation="landscape" r:id="rId1"/>
  <rowBreaks count="3" manualBreakCount="3">
    <brk id="48" max="12" man="1"/>
    <brk id="134" max="12" man="1"/>
    <brk id="14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звіт 31.12.2121</vt:lpstr>
      <vt:lpstr>'звіт 31.12.2121'!Область_друку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2022-02-07T10:59:05Z</cp:lastPrinted>
  <dcterms:created xsi:type="dcterms:W3CDTF">2018-12-28T08:43:53Z</dcterms:created>
  <dcterms:modified xsi:type="dcterms:W3CDTF">2022-07-13T05:58:50Z</dcterms:modified>
</cp:coreProperties>
</file>