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O:\EM-18\Pochta\2024\Лютий\2802\Звіти транспорт\"/>
    </mc:Choice>
  </mc:AlternateContent>
  <bookViews>
    <workbookView xWindow="0" yWindow="0" windowWidth="28800" windowHeight="11835"/>
  </bookViews>
  <sheets>
    <sheet name="1910160" sheetId="3" r:id="rId1"/>
  </sheets>
  <definedNames>
    <definedName name="_xlnm.Print_Area" localSheetId="0">'1910160'!$A$1:$M$113</definedName>
  </definedNames>
  <calcPr calcId="152511"/>
</workbook>
</file>

<file path=xl/calcChain.xml><?xml version="1.0" encoding="utf-8"?>
<calcChain xmlns="http://schemas.openxmlformats.org/spreadsheetml/2006/main">
  <c r="K60" i="3" l="1"/>
  <c r="M60" i="3"/>
  <c r="K56" i="3"/>
  <c r="K57" i="3"/>
  <c r="M57" i="3"/>
  <c r="K55" i="3"/>
  <c r="H57" i="3"/>
  <c r="I69" i="3"/>
  <c r="F69" i="3"/>
  <c r="L56" i="3"/>
  <c r="L57" i="3"/>
  <c r="M56" i="3"/>
  <c r="L55" i="3"/>
  <c r="C84" i="3"/>
  <c r="C85" i="3"/>
  <c r="B84" i="3"/>
  <c r="B85" i="3"/>
  <c r="C79" i="3"/>
  <c r="B79" i="3"/>
  <c r="J56" i="3"/>
  <c r="G56" i="3"/>
  <c r="H72" i="3"/>
  <c r="J72" i="3"/>
  <c r="E70" i="3"/>
  <c r="J69" i="3"/>
  <c r="K61" i="3"/>
  <c r="M61" i="3"/>
  <c r="K62" i="3"/>
  <c r="K63" i="3"/>
  <c r="M62" i="3"/>
  <c r="J61" i="3"/>
  <c r="J62" i="3"/>
  <c r="G61" i="3"/>
  <c r="G62" i="3"/>
  <c r="H55" i="3"/>
  <c r="E55" i="3"/>
  <c r="G55" i="3"/>
  <c r="I55" i="3"/>
  <c r="F55" i="3"/>
  <c r="H32" i="3"/>
  <c r="J33" i="3"/>
  <c r="M33" i="3"/>
  <c r="K33" i="3"/>
  <c r="G33" i="3"/>
  <c r="E32" i="3"/>
  <c r="G32" i="3"/>
  <c r="C96" i="3"/>
  <c r="C95" i="3"/>
  <c r="B96" i="3"/>
  <c r="B95" i="3"/>
  <c r="C93" i="3"/>
  <c r="C92" i="3"/>
  <c r="C91" i="3"/>
  <c r="B93" i="3"/>
  <c r="B92" i="3"/>
  <c r="B91" i="3"/>
  <c r="C86" i="3"/>
  <c r="B86" i="3"/>
  <c r="C83" i="3"/>
  <c r="B83" i="3"/>
  <c r="C89" i="3"/>
  <c r="C87" i="3"/>
  <c r="C88" i="3"/>
  <c r="B89" i="3"/>
  <c r="B88" i="3"/>
  <c r="B87" i="3"/>
  <c r="C80" i="3"/>
  <c r="B80" i="3"/>
  <c r="C82" i="3"/>
  <c r="B82" i="3"/>
  <c r="C78" i="3"/>
  <c r="B78" i="3"/>
  <c r="J32" i="3"/>
  <c r="K32" i="3"/>
  <c r="M32" i="3"/>
  <c r="G34" i="3"/>
  <c r="J34" i="3"/>
  <c r="L34" i="3"/>
  <c r="M34" i="3"/>
  <c r="G47" i="3"/>
  <c r="J47" i="3"/>
  <c r="L47" i="3"/>
  <c r="M47" i="3"/>
  <c r="J55" i="3"/>
  <c r="G57" i="3"/>
  <c r="J57" i="3"/>
  <c r="G59" i="3"/>
  <c r="J59" i="3"/>
  <c r="K59" i="3"/>
  <c r="M59" i="3"/>
  <c r="G60" i="3"/>
  <c r="J60" i="3"/>
  <c r="G63" i="3"/>
  <c r="J63" i="3"/>
  <c r="L63" i="3"/>
  <c r="M63" i="3"/>
  <c r="G64" i="3"/>
  <c r="J64" i="3"/>
  <c r="K64" i="3"/>
  <c r="M64" i="3"/>
  <c r="G65" i="3"/>
  <c r="K65" i="3"/>
  <c r="M65" i="3"/>
  <c r="J65" i="3"/>
  <c r="G66" i="3"/>
  <c r="J66" i="3"/>
  <c r="K66" i="3"/>
  <c r="M66" i="3"/>
  <c r="E68" i="3"/>
  <c r="H68" i="3"/>
  <c r="J68" i="3"/>
  <c r="G69" i="3"/>
  <c r="G70" i="3"/>
  <c r="H70" i="3"/>
  <c r="J70" i="3"/>
  <c r="G68" i="3"/>
  <c r="L69" i="3"/>
  <c r="M55" i="3"/>
  <c r="K72" i="3"/>
  <c r="M72" i="3"/>
  <c r="K70" i="3"/>
  <c r="M70" i="3"/>
  <c r="M69" i="3"/>
  <c r="K68" i="3"/>
  <c r="M68" i="3"/>
</calcChain>
</file>

<file path=xl/sharedStrings.xml><?xml version="1.0" encoding="utf-8"?>
<sst xmlns="http://schemas.openxmlformats.org/spreadsheetml/2006/main" count="186" uniqueCount="108">
  <si>
    <t>(найменування головного розпорядника коштів місцевого бюджету)</t>
  </si>
  <si>
    <t>N з/п</t>
  </si>
  <si>
    <t>Завдання</t>
  </si>
  <si>
    <t>Одиниця виміру</t>
  </si>
  <si>
    <t>Джерело інформації</t>
  </si>
  <si>
    <t>затрат</t>
  </si>
  <si>
    <t>продукту</t>
  </si>
  <si>
    <t>ефективності</t>
  </si>
  <si>
    <t>якості</t>
  </si>
  <si>
    <t>(підпис)</t>
  </si>
  <si>
    <t>Звіт</t>
  </si>
  <si>
    <t>Затверджено у паспорті бюджетної програми</t>
  </si>
  <si>
    <t>Відхилення</t>
  </si>
  <si>
    <t>загальний фонд</t>
  </si>
  <si>
    <t>спеціальний фонд</t>
  </si>
  <si>
    <t>усього</t>
  </si>
  <si>
    <t>Показники</t>
  </si>
  <si>
    <t>N
з/п</t>
  </si>
  <si>
    <t>Ціль державної політики</t>
  </si>
  <si>
    <t>гривень</t>
  </si>
  <si>
    <t>4. Цілі державної політики, на досягнення яких спрямовано реалізацію бюджетної програми</t>
  </si>
  <si>
    <t>5. Мета бюджетної програми</t>
  </si>
  <si>
    <t>6. Завдання бюджетної програми</t>
  </si>
  <si>
    <t>7. Видатки (надані кредити з бюджету) та напрями використання бюджетних коштів за бюджетною програмою</t>
  </si>
  <si>
    <t>Напрями використання бюджетних коштів*</t>
  </si>
  <si>
    <t>Касові видатки (надані кредити з бюджету)</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</si>
  <si>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</si>
  <si>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 регіональної програми</t>
  </si>
  <si>
    <t>9. Результативні показники бюджетної програми та аналіз їх виконання</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</si>
  <si>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</si>
  <si>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</si>
  <si>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 xml:space="preserve">1. </t>
  </si>
  <si>
    <t xml:space="preserve">2. </t>
  </si>
  <si>
    <t xml:space="preserve">3. </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</si>
  <si>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</si>
  <si>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</si>
  <si>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</si>
  <si>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0111</t>
  </si>
  <si>
    <t>(найменування бюджетної програми згідно з Типовою програмною класифікацією видатків та кредитування місцевого бюджету)</t>
  </si>
  <si>
    <t>Головний бухгалтер</t>
  </si>
  <si>
    <t>%</t>
  </si>
  <si>
    <t>Управління транспорту та зв'язку Хмельницької міської ради</t>
  </si>
  <si>
    <t>грн.</t>
  </si>
  <si>
    <t>грн</t>
  </si>
  <si>
    <t>од.</t>
  </si>
  <si>
    <t>розрахунково</t>
  </si>
  <si>
    <t>0160</t>
  </si>
  <si>
    <t>Реалізація державної політики у сфері транспорту та зв'язку на місцевому рівні</t>
  </si>
  <si>
    <t>Забезпечення виконання наданих законодавством повноважень</t>
  </si>
  <si>
    <t>Оновлення матеріально-технічної бази управління</t>
  </si>
  <si>
    <t>кошторис</t>
  </si>
  <si>
    <t>кількість штатних одиниць</t>
  </si>
  <si>
    <t>штатний розпис</t>
  </si>
  <si>
    <t>кількість отриманих листів, звернень, заяв, скарг</t>
  </si>
  <si>
    <t>середня кількість виконаних листів, звернень, скарг на одного працівника</t>
  </si>
  <si>
    <t>середні витрати на придбання одиниці обладнання</t>
  </si>
  <si>
    <t>динаміка зростання розглянутих звернень відносно попереднього року</t>
  </si>
  <si>
    <t>В. о. начальника управління</t>
  </si>
  <si>
    <t>Керівництво і управління у відповідній сфері у містах (місті Києві), селищах, селах, об’єднаних територіальних громадах</t>
  </si>
  <si>
    <t>Наталія ЙОРДАНОВА</t>
  </si>
  <si>
    <t>Виконання даної бюджетної програми становить 89,8% до затверджених призначень на 2022 рік.</t>
  </si>
  <si>
    <t>ЗАТВЕРДЖЕНО
Наказ Міністерства фінансів України
26.08.2014  № 836
(у редакції наказу Міністерства фінансів України
від 01 листопада 2022 року № 359)</t>
  </si>
  <si>
    <t>(Власне ім’я, ПРІЗВИЩЕ)</t>
  </si>
  <si>
    <t xml:space="preserve">  7.1. Аналіз розділу «Видатки (надані кредити з бюджету) та напрями використання бюджетних коштів за бюджетною програмою»</t>
  </si>
  <si>
    <t>* Зазначаються всі напрями використання бюджетних коштів, затверджені у паспорті бюджетної програми</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</si>
  <si>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</si>
  <si>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</si>
  <si>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</si>
  <si>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з/п</t>
  </si>
  <si>
    <t>Пояснення</t>
  </si>
  <si>
    <t>Програма цифрового розвитку на 2021-2025 роки (із змінами)</t>
  </si>
  <si>
    <t>9.1. Аналіз показників бюджетної програми</t>
  </si>
  <si>
    <t>в тому числі: обсяг видатків на придбання обладнання та забезпечення функціональних обов'язків головних спеціалістів - інспекторів з паркування</t>
  </si>
  <si>
    <t>в тому числі: кількість штатних одиниць головних спеціалістів - інспекторів з паркування</t>
  </si>
  <si>
    <t>5</t>
  </si>
  <si>
    <t>кількість обладнання (кількість придбаного обладнання для інспекторів)</t>
  </si>
  <si>
    <t>кількість виписаних постанов про накладення адміністративного стягнення головними спеціалістами - інспекторами з паркування</t>
  </si>
  <si>
    <t>надходження коштів від виписаних постанов про накладення адміністративного стягнення головними спеціалістами - інспекторами з паркування</t>
  </si>
  <si>
    <t>середня кількість виписаних постанов про накладення адміністративного стягнення на одного головного спеціаліста - інспектора з паркування</t>
  </si>
  <si>
    <t>Відсоток постанов про накладення адміністративного стягнення, винесених з дотриманням процесуального законодавства</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</si>
  <si>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</si>
  <si>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</si>
  <si>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 xml:space="preserve">Розбіжності між фактичними та затвердженими результативними показниками не мають відхилення. </t>
  </si>
  <si>
    <t xml:space="preserve"> 9.3. Аналіз стану виконання результативних показників</t>
  </si>
  <si>
    <t xml:space="preserve">    Керівництво і управління у відповідній сфері Хмельницької міської територіальної громади  </t>
  </si>
  <si>
    <t xml:space="preserve">Упродовж звітного року Управління транспорту та зв'язку Хмельницької міської ради здійснювало забезпечення функцій місцевого самоврядування, повноважень державної влади в галузі транспорту та зв'язку; організацію перевезення мешканців міської територіальної громади на регулярних міських тролейбусних та автобусних маршрутах; здійснення координації роботи міського пасажирського транспорту всіх форм власності; управління об'єктами транспорту і зв'язку, що перебувають у комунальній власності, забезпечення їх належного утримання та ефективної експлуатації, необхідного рівня та якості послуг населенню. Завдання бюджетної програми протягом року виконувались відповідно до законодавства з дотриманням правил запровадженням воєнного стану. В умовах воєнного стану пріоритетність здійснення видатків проводились відповідно до постанови КМУ № 590 та фактичною потребою управління. 
</t>
  </si>
  <si>
    <t>Розбіжності фактичного показника кількості отриманих листів, звернень, заяв, скарг від затвердженого результативного показника пояснюється збільшенням документообігу в управлінні.</t>
  </si>
  <si>
    <t>Розбіжності фактичного показника по середніх витратах на придбання одиниці обладнання від затвердженого результативного показника виникло в зв'язку із придбанням обладнання за нижчими цінами.</t>
  </si>
  <si>
    <t>Розбіжності фактичного показника динаміка зростання розглянутих звернень відносно попереднього року від затвердженого результативного показника пояснюється збільшенням кількості отриманих листів, звернень, заяв, скарг</t>
  </si>
  <si>
    <t>про виконання паспорта бюджетної програми місцевого бюджету на 2023 рік</t>
  </si>
  <si>
    <t xml:space="preserve">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 виникло внаслідок економії коштів на заробітну плату та нарахування на оплату праці за рахунок вакансії та наявності працівників з інвалідністю, економії коштів на оплату комунальних послуг та енергоносіів та економії коштів на придбання товарів, послуг та обладнання . На початок 2023 року зареєстрована кредиторська заборгованість по загальному фонду за КПКВКМБ 1910160 по - КЕКВ 2800 «Інші поточні видатки» - 420,40 грн. - повернення суми судового збору фізичній особі, за рішенням Хмельницького міськрайонного суду. (проплати здійснювались з врахуванням пріоритетності здійснення видатків по Постанові КМУ від 09.06.2021 №590 "Про затвердження Порядку виконання повноважень Державною казначейською службою в особливому режимі в умовах воєнного стану")
</t>
  </si>
  <si>
    <t>погашення кредиторської заборгованості станом на 01 січня 2023 року по КЕКВ 2800 «Інші поточні видатки» - повернення суми судового збору, за рішенням Хмельницького міськрайонного суду</t>
  </si>
  <si>
    <t>Костянтин КОСТИК</t>
  </si>
  <si>
    <t>15</t>
  </si>
  <si>
    <t>кількість обладнання (кількість придбаного обладнання для працівників управління)</t>
  </si>
  <si>
    <t>кількість обладнання (кількість придбаного обладнання для головних спеціалістів)</t>
  </si>
  <si>
    <t>1</t>
  </si>
  <si>
    <t xml:space="preserve">Розбіжності фактичного показника обсягу видатків  на забезпечення виконання наданих повноважень від затвердженого результативного показника пояснюється економією  коштів за загальним фондом на заробітну плату та  нарахування на оплату праці за рахунок вакансії та наявності працівників з інвалідністю, економією коштів на придбанні товарів та послуг, економією коштів на оплату комунальних послуг та енергоносіів. Відхилення  фактичного показника обсягу видатків на придбання обладнання пояснюється економією  коштів за спеціальним фондом  у зв"язку із придбанням обладнання в 2023 році за за нижчими цінами. </t>
  </si>
  <si>
    <t xml:space="preserve">обсяг видатків  на забезпечення виконання наданих повноважень, в тому числі </t>
  </si>
  <si>
    <t xml:space="preserve">погашення кредиторської заборгованості станом на 01 січня 2023 року по КЕКВ 2800 «Інші поточні видатки» - повернення суми судового збору, за рішенням Хмельницького міськрайонного суду. </t>
  </si>
  <si>
    <t xml:space="preserve">Розбіжності фактичного показника обсягу видатків  на погашення кредиторської заборгованості станом на 01 січня 2023 року по КЕКВ 2800 «Інші поточні видатки» - повернення суми судового збору, за рішенням Хмельницького міськрайонного суду від затвердженого результативного показника не мають відхилення. </t>
  </si>
  <si>
    <t xml:space="preserve">Розбіжності фактичного показника обсягу видатків  обсяг видатків на придбання обладнання та забезпечення функціональних обов'язків головних спеціалістів - інспекторів з паркування від затвердженого результативного показника пояснюється економією  коштів за загальним фондом на придбанні товари та послуги. Відхилення  фактичного показника обсягу видатків на придбання обладнання пояснюється економією  коштів за спеціальним фондом у зв"язку із придбанням обладнання в 2023 році за за нижчими цінами. </t>
  </si>
  <si>
    <t>Розбіжності фактичного показника кількості штатних одиниць від затвердженого результативного показника пояснюється наявністю вакантних посад.</t>
  </si>
  <si>
    <t>Розбіжності фактичного показника кількісті виписаних постанов про накладення адміністративного стягнення головними спеціалістами - інспекторами з паркування від затвердженого результативного показника пояснюється військовою агресією Російської Федерації проти України, частотою повітряних тревог у м.Хмельницькому, увільнення від виконання обов'язків головного спеціаліста - інспектора з паркування для проходження військової служби за мобілізацією та вакантними посадами головних спеціалістів - інспекторів з паркування.</t>
  </si>
  <si>
    <t>Розбіжності фактичного показника надходження коштів від виписаних постанов про накладення адміністративного стягнення головними спеціалістами - інспекторами з паркування від затвердженого результативного показника пояснюється військовою агресією Російської Федерації проти України, частотою повітряних тревог у м.Хмельницькому, увільнення від виконання обов'язків головного спеціаліста - інспектора з паркування для проходження військової служби за мобілізацією та вакантними посадами головних спеціалістів - інспекторів з паркування.</t>
  </si>
  <si>
    <t>Розбіжності фактичного показника середня кількість виписаних постанов про накладення адміністративного стягнення на одного головного спеціаліста - інспектора з паркування від затвердженого результативного показника пояснюється військовою агресією Російської Федерації проти України, частотою повітряних тревог у м.Хмельницькому, увільнення від виконання обов'язків головного спеціаліста - інспектора з паркування для проходження військової служби за мобілізацією та вакантними посадами головних спеціалістів - інспекторів з паркування.</t>
  </si>
  <si>
    <t>Розбіжності фактичного показника середньої кількості виконаних листів, звернень,  скарг на одного працівника від затвердженого результативного показника пояснюється наявністю вакантних посад.</t>
  </si>
  <si>
    <t>Аналіз стану виконання результативних показників свідчить, що під час роботи управління у період військового стану було забезпечено виконання завдань відповідно до головної мети діяльності за бюджетною програмою по КПКВК 1910160 на 2023 рік (з урахуванням проведених змін протягом звітного року). Здійснено виплати заробітної плати з нарахуваннями на неї.  Касові видатки за 2023 рік за загальним фондом склали 8555370,00 грн, що на 1280950,00 грн менше видатків затверджених паспортом бюджетної програми. Відхилення між фактичними та плановими показниками 2023 року пояснюється економією коштів на заробітну плату за рахунок вакансій - 518425,00 грн,  економією коштів на нарахування на оплату праці за рахунок вакансії та наявності працівника з інвалідністю- 184063,00 грн, економією коштів на оплату комунальних послуг та енергоносіів - 2683,00 грн. (завдяки енергоефективним заходам), економією коштів на оплату товарів і послуг - 567319,00 грн ( в т.ч. видатків на забезпечення функціональних обов'язків головних спеціалістів - інспекторів з паркування - 452606,00грн. (послуги з пересилання відправлень - 448788,00 грн., послуги з обслуговування планшетів, лазерів - 3770,00 грн., доступ до мережі інтернет - 48,00 грн. (з врахуванням пріоритетності здійснення видатків по Постанові КМУ від 09.06.2021 №590 "Про затвердження Порядку виконання повноважень Державною казначейською службою в особливому режимі в умовах воєнного стану") та економії видатків на виготовлення та придбання друкованої продукції (буклетів, схем, бланків, плакатів та ін.)- 775,00, економією видатків за іншими поточними видатками - 4874,00 (зменшення витрат на оплату судового збору за виконавчими впровадженнями, у зв'язку із зменшенням кількості поданих позовних заяв до суду). Фактичні видатки за 2023 рік за спеціальним фондом склали 206916,00 грн, що на 1844,00 грн менше видатків затверджених паспортом бюджетної програми. Відхилення між фактичними та плановими показниками  2023 року пояснюється придбанням обладнання (комп'ютери в комплекті та принтери) за нижчими цінами.</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</si>
</sst>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charset val="204"/>
      <scheme val="minor"/>
    </font>
    <font>
      <sz val="11"/>
      <name val="Times New Roman"/>
      <family val="1"/>
      <charset val="204"/>
    </font>
    <font>
      <sz val="9"/>
      <name val="Times New Roman"/>
      <family val="1"/>
      <charset val="204"/>
    </font>
    <font>
      <b/>
      <sz val="12"/>
      <name val="Times New Roman"/>
      <family val="1"/>
      <charset val="204"/>
    </font>
    <font>
      <sz val="8"/>
      <name val="Times New Roman"/>
      <family val="1"/>
    </font>
    <font>
      <b/>
      <sz val="8"/>
      <name val="Times New Roman"/>
      <family val="1"/>
    </font>
    <font>
      <sz val="12"/>
      <name val="Times New Roman"/>
      <family val="1"/>
      <charset val="204"/>
    </font>
    <font>
      <sz val="12"/>
      <name val="Times New Roman"/>
      <family val="1"/>
    </font>
    <font>
      <sz val="10"/>
      <name val="Times New Roman"/>
      <family val="1"/>
    </font>
    <font>
      <sz val="10.5"/>
      <name val="Times New Roman"/>
      <family val="1"/>
      <charset val="204"/>
    </font>
    <font>
      <sz val="12"/>
      <color rgb="FF000000"/>
      <name val="Times New Roman"/>
      <family val="1"/>
      <charset val="204"/>
    </font>
    <font>
      <sz val="11"/>
      <color theme="1"/>
      <name val="Times New Roman"/>
      <family val="1"/>
      <charset val="204"/>
    </font>
    <font>
      <sz val="12"/>
      <color theme="1"/>
      <name val="Calibri"/>
      <family val="2"/>
      <charset val="204"/>
      <scheme val="minor"/>
    </font>
    <font>
      <b/>
      <sz val="12"/>
      <color rgb="FF000000"/>
      <name val="Times New Roman"/>
      <family val="1"/>
      <charset val="204"/>
    </font>
    <font>
      <sz val="8"/>
      <color theme="1"/>
      <name val="Times New Roman"/>
      <family val="1"/>
      <charset val="204"/>
    </font>
    <font>
      <sz val="11"/>
      <color rgb="FF000000"/>
      <name val="Times New Roman"/>
      <family val="1"/>
      <charset val="204"/>
    </font>
    <font>
      <u/>
      <sz val="11"/>
      <color rgb="FF000000"/>
      <name val="Times New Roman"/>
      <family val="1"/>
      <charset val="204"/>
    </font>
    <font>
      <u/>
      <sz val="11"/>
      <color theme="1"/>
      <name val="Calibri"/>
      <family val="2"/>
      <charset val="204"/>
      <scheme val="minor"/>
    </font>
    <font>
      <sz val="10.5"/>
      <color rgb="FF000000"/>
      <name val="Times New Roman"/>
      <family val="1"/>
      <charset val="204"/>
    </font>
    <font>
      <sz val="10.5"/>
      <color theme="1"/>
      <name val="Times New Roman"/>
      <family val="1"/>
      <charset val="204"/>
    </font>
    <font>
      <sz val="12"/>
      <color theme="1"/>
      <name val="Times New Roman"/>
      <family val="1"/>
      <charset val="204"/>
    </font>
    <font>
      <sz val="10"/>
      <color rgb="FF000000"/>
      <name val="Times New Roman"/>
      <family val="1"/>
      <charset val="204"/>
    </font>
    <font>
      <sz val="10"/>
      <color theme="1"/>
      <name val="Times New Roman"/>
      <family val="1"/>
      <charset val="204"/>
    </font>
    <font>
      <sz val="9"/>
      <color theme="1"/>
      <name val="Times New Roman"/>
      <family val="1"/>
      <charset val="204"/>
    </font>
    <font>
      <b/>
      <sz val="11"/>
      <color theme="1"/>
      <name val="Times New Roman"/>
      <family val="1"/>
      <charset val="204"/>
    </font>
    <font>
      <b/>
      <sz val="12"/>
      <color theme="1"/>
      <name val="Times New Roman"/>
      <family val="1"/>
      <charset val="204"/>
    </font>
    <font>
      <u/>
      <sz val="11"/>
      <color theme="1"/>
      <name val="Times New Roman"/>
      <family val="1"/>
      <charset val="204"/>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8">
    <xf numFmtId="0" fontId="0" fillId="0" borderId="0" xfId="0"/>
    <xf numFmtId="0" fontId="6"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12" fillId="0" borderId="0" xfId="0" applyFont="1" applyFill="1"/>
    <xf numFmtId="0" fontId="14" fillId="0" borderId="0" xfId="0" applyFont="1" applyFill="1" applyAlignment="1">
      <alignment horizontal="left" vertical="top" wrapText="1"/>
    </xf>
    <xf numFmtId="0" fontId="13" fillId="0" borderId="0" xfId="0" applyFont="1" applyFill="1" applyAlignment="1">
      <alignment horizontal="center" vertical="center"/>
    </xf>
    <xf numFmtId="0" fontId="13" fillId="0" borderId="0" xfId="0" applyFont="1" applyFill="1" applyAlignment="1">
      <alignment horizontal="center" vertical="center"/>
    </xf>
    <xf numFmtId="0" fontId="11" fillId="0" borderId="4" xfId="0" applyFont="1" applyFill="1" applyBorder="1" applyAlignment="1">
      <alignment vertical="center" wrapText="1"/>
    </xf>
    <xf numFmtId="0" fontId="24"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11" fillId="0" borderId="0" xfId="0" applyFont="1" applyFill="1"/>
    <xf numFmtId="0" fontId="14" fillId="0" borderId="2" xfId="0" applyFont="1" applyFill="1" applyBorder="1" applyAlignment="1">
      <alignment horizontal="center" vertical="top" wrapText="1"/>
    </xf>
    <xf numFmtId="0" fontId="23" fillId="0" borderId="2" xfId="0" applyFont="1" applyFill="1" applyBorder="1" applyAlignment="1">
      <alignment horizontal="center" vertical="top" wrapText="1"/>
    </xf>
    <xf numFmtId="0" fontId="0" fillId="0" borderId="0" xfId="0" applyFill="1"/>
    <xf numFmtId="0" fontId="14" fillId="0" borderId="2" xfId="0" applyFont="1" applyFill="1" applyBorder="1" applyAlignment="1">
      <alignment horizontal="center" vertical="top"/>
    </xf>
    <xf numFmtId="0" fontId="11" fillId="0" borderId="4" xfId="0" applyFont="1" applyFill="1" applyBorder="1" applyAlignment="1">
      <alignment vertical="top" wrapText="1"/>
    </xf>
    <xf numFmtId="0" fontId="24" fillId="0" borderId="4" xfId="0" applyFont="1" applyFill="1" applyBorder="1" applyAlignment="1">
      <alignment horizontal="center" vertical="top" wrapText="1"/>
    </xf>
    <xf numFmtId="0" fontId="11" fillId="0" borderId="0" xfId="0" applyFont="1" applyFill="1" applyBorder="1" applyAlignment="1">
      <alignment wrapText="1"/>
    </xf>
    <xf numFmtId="0" fontId="24" fillId="0" borderId="4" xfId="0" applyFont="1" applyFill="1" applyBorder="1" applyAlignment="1">
      <alignment horizontal="center" wrapText="1"/>
    </xf>
    <xf numFmtId="49" fontId="24" fillId="0" borderId="4" xfId="0" applyNumberFormat="1" applyFont="1" applyFill="1" applyBorder="1" applyAlignment="1">
      <alignment horizontal="center" wrapText="1"/>
    </xf>
    <xf numFmtId="0" fontId="14" fillId="0" borderId="2" xfId="0" applyFont="1" applyFill="1" applyBorder="1" applyAlignment="1">
      <alignment vertical="top" wrapText="1"/>
    </xf>
    <xf numFmtId="0" fontId="14" fillId="0" borderId="2" xfId="0" applyFont="1" applyFill="1" applyBorder="1" applyAlignment="1">
      <alignment horizontal="center" vertical="top" wrapText="1"/>
    </xf>
    <xf numFmtId="0" fontId="10" fillId="0" borderId="0" xfId="0" applyFont="1" applyFill="1" applyAlignment="1">
      <alignment vertical="center" wrapText="1"/>
    </xf>
    <xf numFmtId="0" fontId="10" fillId="0" borderId="0" xfId="0" applyFont="1" applyFill="1"/>
    <xf numFmtId="0" fontId="10"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6"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0" fillId="0" borderId="0" xfId="0" applyFont="1" applyFill="1"/>
    <xf numFmtId="0" fontId="10" fillId="0" borderId="0" xfId="0" applyFont="1" applyFill="1" applyAlignment="1">
      <alignment vertical="center"/>
    </xf>
    <xf numFmtId="0" fontId="15" fillId="0" borderId="0" xfId="0" applyFont="1" applyFill="1" applyAlignment="1">
      <alignment vertical="center" wrapText="1"/>
    </xf>
    <xf numFmtId="0" fontId="26" fillId="0" borderId="0" xfId="0" applyFont="1" applyFill="1" applyAlignment="1">
      <alignment vertical="center"/>
    </xf>
    <xf numFmtId="0" fontId="10" fillId="0" borderId="6"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20" fillId="0" borderId="0" xfId="0" applyFont="1" applyFill="1"/>
    <xf numFmtId="0" fontId="10" fillId="0" borderId="0" xfId="0" applyFont="1" applyFill="1" applyAlignment="1">
      <alignment vertical="center" wrapText="1"/>
    </xf>
    <xf numFmtId="0" fontId="15" fillId="0" borderId="4" xfId="0" applyFont="1" applyFill="1" applyBorder="1" applyAlignment="1">
      <alignment horizontal="right" vertical="center" wrapText="1"/>
    </xf>
    <xf numFmtId="0" fontId="10" fillId="0" borderId="1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0" xfId="0"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0" fontId="1" fillId="0" borderId="6"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0" fillId="0" borderId="6" xfId="0" applyFont="1" applyFill="1" applyBorder="1" applyAlignment="1">
      <alignment horizontal="center" vertical="center" wrapText="1"/>
    </xf>
    <xf numFmtId="0" fontId="1" fillId="0" borderId="5" xfId="0" applyFont="1" applyFill="1" applyBorder="1" applyAlignment="1">
      <alignment horizontal="left" vertical="center" wrapText="1"/>
    </xf>
    <xf numFmtId="2" fontId="15" fillId="0" borderId="5" xfId="0" applyNumberFormat="1" applyFont="1" applyFill="1" applyBorder="1" applyAlignment="1">
      <alignment horizontal="center" vertical="center" wrapText="1"/>
    </xf>
    <xf numFmtId="4" fontId="15" fillId="0" borderId="5" xfId="0" applyNumberFormat="1" applyFont="1" applyFill="1" applyBorder="1" applyAlignment="1">
      <alignment horizontal="center" vertical="center" wrapText="1"/>
    </xf>
    <xf numFmtId="4" fontId="15" fillId="0" borderId="3"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8" fillId="0" borderId="6" xfId="0" applyFont="1" applyFill="1" applyBorder="1" applyAlignment="1">
      <alignment horizontal="left" vertical="top" wrapText="1" shrinkToFit="1"/>
    </xf>
    <xf numFmtId="0" fontId="8" fillId="0" borderId="5" xfId="0" applyFont="1" applyFill="1" applyBorder="1" applyAlignment="1">
      <alignment horizontal="left" vertical="top" wrapText="1" shrinkToFit="1"/>
    </xf>
    <xf numFmtId="49" fontId="12" fillId="0" borderId="0" xfId="0" applyNumberFormat="1" applyFont="1" applyFill="1"/>
    <xf numFmtId="0" fontId="10" fillId="0" borderId="0" xfId="0" applyFont="1" applyFill="1" applyAlignment="1">
      <alignment horizontal="left" vertical="center" wrapText="1"/>
    </xf>
    <xf numFmtId="0" fontId="10" fillId="0" borderId="0" xfId="0" applyFont="1" applyFill="1" applyAlignment="1">
      <alignment horizontal="left"/>
    </xf>
    <xf numFmtId="0" fontId="13"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3" fontId="9" fillId="0" borderId="1" xfId="0" applyNumberFormat="1" applyFont="1" applyFill="1" applyBorder="1" applyAlignment="1">
      <alignment horizontal="center" vertical="center" wrapText="1"/>
    </xf>
    <xf numFmtId="3" fontId="11" fillId="0" borderId="1" xfId="0" applyNumberFormat="1" applyFont="1" applyFill="1" applyBorder="1" applyAlignment="1">
      <alignment horizontal="center" vertical="center"/>
    </xf>
    <xf numFmtId="0" fontId="21" fillId="0" borderId="1" xfId="0" applyFont="1" applyFill="1" applyBorder="1" applyAlignment="1">
      <alignment vertical="center" wrapText="1"/>
    </xf>
    <xf numFmtId="0" fontId="18"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15" fillId="0" borderId="1" xfId="0" applyFont="1" applyFill="1" applyBorder="1" applyAlignment="1">
      <alignment vertical="center" wrapText="1"/>
    </xf>
    <xf numFmtId="49" fontId="1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xf>
    <xf numFmtId="0" fontId="18"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0" xfId="0" applyFont="1" applyFill="1" applyAlignment="1">
      <alignment wrapText="1"/>
    </xf>
    <xf numFmtId="0" fontId="11" fillId="0" borderId="1" xfId="0" applyFont="1" applyFill="1" applyBorder="1" applyAlignment="1">
      <alignment wrapText="1"/>
    </xf>
    <xf numFmtId="0" fontId="15" fillId="0" borderId="3" xfId="0"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 fontId="15" fillId="0" borderId="1" xfId="0" applyNumberFormat="1" applyFont="1" applyFill="1" applyBorder="1" applyAlignment="1">
      <alignment horizontal="center" vertical="center" wrapText="1"/>
    </xf>
    <xf numFmtId="0" fontId="18" fillId="0" borderId="1" xfId="0" applyFont="1" applyFill="1" applyBorder="1" applyAlignment="1">
      <alignment vertical="center" wrapText="1"/>
    </xf>
    <xf numFmtId="0" fontId="19" fillId="0" borderId="1" xfId="0" applyFont="1" applyFill="1" applyBorder="1" applyAlignment="1">
      <alignment horizontal="center" vertical="center"/>
    </xf>
    <xf numFmtId="0" fontId="20" fillId="0" borderId="1" xfId="0" applyFont="1" applyFill="1" applyBorder="1" applyAlignment="1">
      <alignment horizontal="center" wrapText="1"/>
    </xf>
    <xf numFmtId="0" fontId="20" fillId="0" borderId="1" xfId="0" applyFont="1" applyFill="1" applyBorder="1" applyAlignment="1">
      <alignment horizontal="center" wrapText="1"/>
    </xf>
    <xf numFmtId="0" fontId="20" fillId="0" borderId="1" xfId="0" applyFont="1" applyFill="1" applyBorder="1" applyAlignment="1">
      <alignment horizontal="center"/>
    </xf>
    <xf numFmtId="0" fontId="20" fillId="0" borderId="1" xfId="0" applyFont="1" applyFill="1" applyBorder="1" applyAlignment="1">
      <alignment horizontal="center"/>
    </xf>
    <xf numFmtId="0" fontId="20"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20" fillId="0" borderId="1" xfId="0" applyFont="1" applyFill="1" applyBorder="1" applyAlignment="1">
      <alignment horizontal="left" vertical="top" wrapText="1"/>
    </xf>
    <xf numFmtId="0" fontId="20" fillId="0" borderId="1" xfId="0" applyFont="1" applyFill="1" applyBorder="1" applyAlignment="1">
      <alignment horizontal="left" vertical="center" wrapText="1"/>
    </xf>
    <xf numFmtId="0" fontId="22" fillId="0" borderId="1" xfId="0" applyFont="1" applyFill="1" applyBorder="1" applyAlignment="1">
      <alignment horizontal="left" wrapText="1"/>
    </xf>
    <xf numFmtId="0" fontId="11" fillId="0" borderId="1" xfId="0" applyFont="1" applyFill="1" applyBorder="1" applyAlignment="1">
      <alignment horizontal="left" wrapText="1"/>
    </xf>
    <xf numFmtId="0" fontId="20" fillId="0" borderId="1" xfId="0" applyFont="1" applyFill="1" applyBorder="1" applyAlignment="1">
      <alignment horizontal="left" vertical="center"/>
    </xf>
    <xf numFmtId="0" fontId="20" fillId="0" borderId="6" xfId="0" applyFont="1" applyFill="1" applyBorder="1" applyAlignment="1">
      <alignment horizontal="center"/>
    </xf>
    <xf numFmtId="0" fontId="11" fillId="0" borderId="5" xfId="0" applyFont="1" applyFill="1" applyBorder="1" applyAlignment="1">
      <alignment horizontal="left" vertical="center" wrapText="1"/>
    </xf>
    <xf numFmtId="0" fontId="20" fillId="0" borderId="5" xfId="0" applyFont="1" applyFill="1" applyBorder="1" applyAlignment="1">
      <alignment horizontal="center" vertical="center"/>
    </xf>
    <xf numFmtId="0" fontId="20" fillId="0" borderId="5" xfId="0" applyFont="1" applyFill="1" applyBorder="1" applyAlignment="1">
      <alignment horizontal="left" vertical="center"/>
    </xf>
    <xf numFmtId="0" fontId="20" fillId="0" borderId="3" xfId="0" applyFont="1" applyFill="1" applyBorder="1" applyAlignment="1">
      <alignment horizontal="left" vertical="center"/>
    </xf>
    <xf numFmtId="0" fontId="20" fillId="0" borderId="6" xfId="0" applyFont="1" applyFill="1" applyBorder="1" applyAlignment="1">
      <alignment horizontal="left"/>
    </xf>
    <xf numFmtId="0" fontId="20" fillId="0" borderId="5" xfId="0" applyFont="1" applyFill="1" applyBorder="1" applyAlignment="1">
      <alignment horizontal="left"/>
    </xf>
    <xf numFmtId="0" fontId="20" fillId="0" borderId="3" xfId="0" applyFont="1" applyFill="1" applyBorder="1" applyAlignment="1">
      <alignment horizontal="left"/>
    </xf>
    <xf numFmtId="0" fontId="20" fillId="0" borderId="6"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3" xfId="0" applyFont="1" applyFill="1" applyBorder="1" applyAlignment="1">
      <alignment horizontal="left" vertical="top" wrapText="1"/>
    </xf>
    <xf numFmtId="0" fontId="10" fillId="0" borderId="0" xfId="0" applyFont="1" applyFill="1" applyAlignment="1">
      <alignment vertical="top"/>
    </xf>
    <xf numFmtId="0" fontId="16" fillId="0" borderId="0" xfId="0" applyFont="1" applyFill="1" applyAlignment="1">
      <alignment vertical="top"/>
    </xf>
    <xf numFmtId="0" fontId="17" fillId="0" borderId="0" xfId="0" applyFont="1" applyFill="1"/>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0" xfId="0" applyFont="1" applyFill="1"/>
    <xf numFmtId="0" fontId="5" fillId="0" borderId="0" xfId="0" applyFont="1" applyFill="1" applyBorder="1" applyAlignment="1">
      <alignment horizontal="left" vertical="center" wrapText="1"/>
    </xf>
    <xf numFmtId="0" fontId="13" fillId="0" borderId="0" xfId="0" applyFont="1" applyFill="1" applyAlignment="1">
      <alignment horizontal="left" vertical="center" wrapText="1"/>
    </xf>
    <xf numFmtId="0" fontId="12" fillId="0" borderId="4" xfId="0" applyFont="1" applyFill="1" applyBorder="1" applyAlignment="1">
      <alignment horizontal="center"/>
    </xf>
    <xf numFmtId="0" fontId="20" fillId="0" borderId="4" xfId="0" applyFont="1" applyFill="1" applyBorder="1" applyAlignment="1">
      <alignment horizontal="center"/>
    </xf>
    <xf numFmtId="0" fontId="13" fillId="0" borderId="0" xfId="0" applyFont="1" applyFill="1" applyAlignment="1">
      <alignment horizontal="left" vertical="center" wrapText="1"/>
    </xf>
    <xf numFmtId="0" fontId="14" fillId="0" borderId="2" xfId="0" applyFont="1" applyFill="1" applyBorder="1" applyAlignment="1">
      <alignment horizontal="center" vertical="top"/>
    </xf>
    <xf numFmtId="0" fontId="2" fillId="0" borderId="2" xfId="0" applyFont="1" applyFill="1" applyBorder="1" applyAlignment="1">
      <alignment horizontal="center"/>
    </xf>
    <xf numFmtId="0" fontId="1" fillId="0" borderId="1"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3"/>
  <sheetViews>
    <sheetView tabSelected="1" view="pageBreakPreview" zoomScaleNormal="100" zoomScaleSheetLayoutView="100" workbookViewId="0">
      <selection activeCell="I65" sqref="I65"/>
    </sheetView>
  </sheetViews>
  <sheetFormatPr defaultRowHeight="15.75" x14ac:dyDescent="0.25"/>
  <cols>
    <col min="1" max="1" width="5.28515625" style="3" customWidth="1"/>
    <col min="2" max="2" width="18.5703125" style="3" customWidth="1"/>
    <col min="3" max="3" width="11.42578125" style="3" customWidth="1"/>
    <col min="4" max="4" width="13.42578125" style="3" customWidth="1"/>
    <col min="5" max="11" width="13" style="3" customWidth="1"/>
    <col min="12" max="13" width="13.140625" style="3" customWidth="1"/>
    <col min="14" max="14" width="9.140625" style="3"/>
    <col min="15" max="15" width="23.7109375" style="3" customWidth="1"/>
    <col min="16" max="16384" width="9.140625" style="3"/>
  </cols>
  <sheetData>
    <row r="1" spans="1:13" ht="15.75" customHeight="1" x14ac:dyDescent="0.25">
      <c r="J1" s="4" t="s">
        <v>61</v>
      </c>
      <c r="K1" s="4"/>
      <c r="L1" s="4"/>
      <c r="M1" s="4"/>
    </row>
    <row r="2" spans="1:13" x14ac:dyDescent="0.25">
      <c r="J2" s="4"/>
      <c r="K2" s="4"/>
      <c r="L2" s="4"/>
      <c r="M2" s="4"/>
    </row>
    <row r="3" spans="1:13" x14ac:dyDescent="0.25">
      <c r="J3" s="4"/>
      <c r="K3" s="4"/>
      <c r="L3" s="4"/>
      <c r="M3" s="4"/>
    </row>
    <row r="4" spans="1:13" ht="16.5" customHeight="1" x14ac:dyDescent="0.25">
      <c r="J4" s="4"/>
      <c r="K4" s="4"/>
      <c r="L4" s="4"/>
      <c r="M4" s="4"/>
    </row>
    <row r="5" spans="1:13" x14ac:dyDescent="0.25">
      <c r="A5" s="5" t="s">
        <v>10</v>
      </c>
      <c r="B5" s="5"/>
      <c r="C5" s="5"/>
      <c r="D5" s="5"/>
      <c r="E5" s="5"/>
      <c r="F5" s="5"/>
      <c r="G5" s="5"/>
      <c r="H5" s="5"/>
      <c r="I5" s="5"/>
      <c r="J5" s="5"/>
      <c r="K5" s="5"/>
      <c r="L5" s="5"/>
      <c r="M5" s="5"/>
    </row>
    <row r="6" spans="1:13" x14ac:dyDescent="0.25">
      <c r="A6" s="5" t="s">
        <v>89</v>
      </c>
      <c r="B6" s="5"/>
      <c r="C6" s="5"/>
      <c r="D6" s="5"/>
      <c r="E6" s="5"/>
      <c r="F6" s="5"/>
      <c r="G6" s="5"/>
      <c r="H6" s="5"/>
      <c r="I6" s="5"/>
      <c r="J6" s="5"/>
      <c r="K6" s="5"/>
      <c r="L6" s="5"/>
      <c r="M6" s="5"/>
    </row>
    <row r="7" spans="1:13" x14ac:dyDescent="0.25">
      <c r="A7" s="6"/>
      <c r="B7" s="6"/>
      <c r="C7" s="6"/>
      <c r="D7" s="6"/>
      <c r="E7" s="6"/>
      <c r="F7" s="6"/>
      <c r="G7" s="6"/>
      <c r="H7" s="6"/>
      <c r="I7" s="6"/>
      <c r="J7" s="6"/>
      <c r="K7" s="6"/>
      <c r="L7" s="6"/>
      <c r="M7" s="6"/>
    </row>
    <row r="8" spans="1:13" ht="15.75" customHeight="1" x14ac:dyDescent="0.25">
      <c r="A8" s="7" t="s">
        <v>31</v>
      </c>
      <c r="B8" s="8">
        <v>1900000</v>
      </c>
      <c r="C8" s="8"/>
      <c r="D8" s="9" t="s">
        <v>41</v>
      </c>
      <c r="E8" s="9"/>
      <c r="F8" s="9"/>
      <c r="G8" s="9"/>
      <c r="H8" s="9"/>
      <c r="I8" s="9"/>
      <c r="J8" s="9"/>
      <c r="K8" s="9"/>
      <c r="L8" s="9"/>
    </row>
    <row r="9" spans="1:13" ht="36.75" customHeight="1" x14ac:dyDescent="0.25">
      <c r="A9" s="10"/>
      <c r="B9" s="11" t="s">
        <v>34</v>
      </c>
      <c r="C9" s="11"/>
      <c r="D9" s="12" t="s">
        <v>0</v>
      </c>
      <c r="E9" s="12"/>
      <c r="F9" s="12"/>
      <c r="G9" s="12"/>
      <c r="H9" s="12"/>
      <c r="I9" s="12"/>
      <c r="J9" s="12"/>
      <c r="K9" s="13"/>
      <c r="L9" s="14"/>
    </row>
    <row r="10" spans="1:13" ht="20.25" customHeight="1" x14ac:dyDescent="0.25">
      <c r="A10" s="15" t="s">
        <v>32</v>
      </c>
      <c r="B10" s="16">
        <v>1910000</v>
      </c>
      <c r="C10" s="16"/>
      <c r="D10" s="9" t="s">
        <v>41</v>
      </c>
      <c r="E10" s="9"/>
      <c r="F10" s="9"/>
      <c r="G10" s="9"/>
      <c r="H10" s="9"/>
      <c r="I10" s="9"/>
      <c r="J10" s="9"/>
      <c r="K10" s="9"/>
      <c r="L10" s="9"/>
    </row>
    <row r="11" spans="1:13" ht="25.5" customHeight="1" x14ac:dyDescent="0.25">
      <c r="A11" s="10"/>
      <c r="B11" s="11" t="s">
        <v>34</v>
      </c>
      <c r="C11" s="11"/>
      <c r="D11" s="12" t="s">
        <v>0</v>
      </c>
      <c r="E11" s="12"/>
      <c r="F11" s="12"/>
      <c r="G11" s="12"/>
      <c r="H11" s="12"/>
      <c r="I11" s="12"/>
      <c r="J11" s="12"/>
      <c r="K11" s="13"/>
      <c r="L11" s="14"/>
    </row>
    <row r="12" spans="1:13" ht="34.5" customHeight="1" x14ac:dyDescent="0.25">
      <c r="A12" s="17" t="s">
        <v>33</v>
      </c>
      <c r="B12" s="18">
        <v>1910160</v>
      </c>
      <c r="C12" s="18"/>
      <c r="D12" s="19" t="s">
        <v>46</v>
      </c>
      <c r="E12" s="19"/>
      <c r="F12" s="19" t="s">
        <v>37</v>
      </c>
      <c r="G12" s="19"/>
      <c r="H12" s="16" t="s">
        <v>58</v>
      </c>
      <c r="I12" s="16"/>
      <c r="J12" s="16"/>
      <c r="K12" s="16"/>
      <c r="L12" s="16"/>
    </row>
    <row r="13" spans="1:13" ht="35.25" customHeight="1" x14ac:dyDescent="0.25">
      <c r="A13" s="10"/>
      <c r="B13" s="11" t="s">
        <v>34</v>
      </c>
      <c r="C13" s="11"/>
      <c r="D13" s="11" t="s">
        <v>35</v>
      </c>
      <c r="E13" s="11"/>
      <c r="F13" s="20" t="s">
        <v>36</v>
      </c>
      <c r="G13" s="20"/>
      <c r="H13" s="11" t="s">
        <v>38</v>
      </c>
      <c r="I13" s="11"/>
      <c r="J13" s="11"/>
      <c r="K13" s="11"/>
      <c r="L13" s="21"/>
    </row>
    <row r="14" spans="1:13" ht="17.25" customHeight="1" x14ac:dyDescent="0.25">
      <c r="A14" s="22" t="s">
        <v>20</v>
      </c>
      <c r="B14" s="22"/>
      <c r="C14" s="22"/>
      <c r="D14" s="22"/>
      <c r="E14" s="22"/>
      <c r="F14" s="22"/>
      <c r="G14" s="22"/>
      <c r="H14" s="22"/>
      <c r="I14" s="22"/>
      <c r="J14" s="22"/>
      <c r="K14" s="22"/>
      <c r="L14" s="22"/>
      <c r="M14" s="22"/>
    </row>
    <row r="15" spans="1:13" ht="7.5" customHeight="1" x14ac:dyDescent="0.25">
      <c r="A15" s="23"/>
    </row>
    <row r="16" spans="1:13" ht="31.5" x14ac:dyDescent="0.25">
      <c r="A16" s="24" t="s">
        <v>17</v>
      </c>
      <c r="B16" s="25" t="s">
        <v>18</v>
      </c>
      <c r="C16" s="26"/>
      <c r="D16" s="26"/>
      <c r="E16" s="26"/>
      <c r="F16" s="26"/>
      <c r="G16" s="26"/>
      <c r="H16" s="26"/>
      <c r="I16" s="26"/>
      <c r="J16" s="26"/>
      <c r="K16" s="26"/>
      <c r="L16" s="26"/>
      <c r="M16" s="27"/>
    </row>
    <row r="17" spans="1:13" s="32" customFormat="1" ht="15" customHeight="1" x14ac:dyDescent="0.25">
      <c r="A17" s="28">
        <v>1</v>
      </c>
      <c r="B17" s="29" t="s">
        <v>47</v>
      </c>
      <c r="C17" s="30"/>
      <c r="D17" s="30"/>
      <c r="E17" s="30"/>
      <c r="F17" s="30"/>
      <c r="G17" s="30"/>
      <c r="H17" s="30"/>
      <c r="I17" s="30"/>
      <c r="J17" s="30"/>
      <c r="K17" s="30"/>
      <c r="L17" s="30"/>
      <c r="M17" s="31"/>
    </row>
    <row r="18" spans="1:13" ht="10.5" customHeight="1" x14ac:dyDescent="0.25">
      <c r="A18" s="23"/>
    </row>
    <row r="19" spans="1:13" x14ac:dyDescent="0.25">
      <c r="A19" s="33" t="s">
        <v>21</v>
      </c>
    </row>
    <row r="20" spans="1:13" s="32" customFormat="1" ht="21.75" customHeight="1" x14ac:dyDescent="0.25">
      <c r="A20" s="34"/>
      <c r="B20" s="35" t="s">
        <v>84</v>
      </c>
      <c r="C20" s="35"/>
      <c r="D20" s="35"/>
      <c r="E20" s="35"/>
      <c r="F20" s="35"/>
      <c r="G20" s="35"/>
      <c r="H20" s="35"/>
      <c r="I20" s="35"/>
      <c r="J20" s="35"/>
      <c r="K20" s="35"/>
      <c r="L20" s="35"/>
      <c r="M20" s="35"/>
    </row>
    <row r="21" spans="1:13" x14ac:dyDescent="0.25">
      <c r="A21" s="33" t="s">
        <v>22</v>
      </c>
    </row>
    <row r="22" spans="1:13" ht="9" customHeight="1" x14ac:dyDescent="0.25">
      <c r="A22" s="23"/>
    </row>
    <row r="23" spans="1:13" ht="29.25" customHeight="1" x14ac:dyDescent="0.25">
      <c r="A23" s="24" t="s">
        <v>17</v>
      </c>
      <c r="B23" s="25" t="s">
        <v>2</v>
      </c>
      <c r="C23" s="26"/>
      <c r="D23" s="26"/>
      <c r="E23" s="26"/>
      <c r="F23" s="26"/>
      <c r="G23" s="26"/>
      <c r="H23" s="26"/>
      <c r="I23" s="26"/>
      <c r="J23" s="26"/>
      <c r="K23" s="26"/>
      <c r="L23" s="26"/>
      <c r="M23" s="27"/>
    </row>
    <row r="24" spans="1:13" ht="15.75" customHeight="1" x14ac:dyDescent="0.25">
      <c r="A24" s="24">
        <v>1</v>
      </c>
      <c r="B24" s="36" t="s">
        <v>48</v>
      </c>
      <c r="C24" s="37"/>
      <c r="D24" s="37"/>
      <c r="E24" s="37"/>
      <c r="F24" s="37"/>
      <c r="G24" s="37"/>
      <c r="H24" s="37"/>
      <c r="I24" s="37"/>
      <c r="J24" s="37"/>
      <c r="K24" s="37"/>
      <c r="L24" s="37"/>
      <c r="M24" s="38"/>
    </row>
    <row r="25" spans="1:13" ht="9" customHeight="1" x14ac:dyDescent="0.25">
      <c r="A25" s="23"/>
    </row>
    <row r="26" spans="1:13" x14ac:dyDescent="0.25">
      <c r="A26" s="33" t="s">
        <v>23</v>
      </c>
    </row>
    <row r="27" spans="1:13" ht="16.5" customHeight="1" x14ac:dyDescent="0.25">
      <c r="A27" s="39" t="s">
        <v>63</v>
      </c>
      <c r="B27" s="40"/>
    </row>
    <row r="28" spans="1:13" ht="15.75" customHeight="1" x14ac:dyDescent="0.25">
      <c r="A28" s="23"/>
      <c r="L28" s="41" t="s">
        <v>19</v>
      </c>
      <c r="M28" s="41"/>
    </row>
    <row r="29" spans="1:13" ht="30" customHeight="1" x14ac:dyDescent="0.25">
      <c r="A29" s="42" t="s">
        <v>17</v>
      </c>
      <c r="B29" s="43" t="s">
        <v>24</v>
      </c>
      <c r="C29" s="44"/>
      <c r="D29" s="45"/>
      <c r="E29" s="25" t="s">
        <v>11</v>
      </c>
      <c r="F29" s="26"/>
      <c r="G29" s="27"/>
      <c r="H29" s="25" t="s">
        <v>25</v>
      </c>
      <c r="I29" s="26"/>
      <c r="J29" s="27"/>
      <c r="K29" s="25" t="s">
        <v>12</v>
      </c>
      <c r="L29" s="26"/>
      <c r="M29" s="27"/>
    </row>
    <row r="30" spans="1:13" ht="31.5" customHeight="1" x14ac:dyDescent="0.25">
      <c r="A30" s="46"/>
      <c r="B30" s="47"/>
      <c r="C30" s="48"/>
      <c r="D30" s="49"/>
      <c r="E30" s="24" t="s">
        <v>13</v>
      </c>
      <c r="F30" s="24" t="s">
        <v>14</v>
      </c>
      <c r="G30" s="24" t="s">
        <v>15</v>
      </c>
      <c r="H30" s="24" t="s">
        <v>13</v>
      </c>
      <c r="I30" s="24" t="s">
        <v>14</v>
      </c>
      <c r="J30" s="24" t="s">
        <v>15</v>
      </c>
      <c r="K30" s="24" t="s">
        <v>13</v>
      </c>
      <c r="L30" s="24" t="s">
        <v>14</v>
      </c>
      <c r="M30" s="24" t="s">
        <v>15</v>
      </c>
    </row>
    <row r="31" spans="1:13" ht="13.5" customHeight="1" x14ac:dyDescent="0.25">
      <c r="A31" s="24">
        <v>1</v>
      </c>
      <c r="B31" s="25">
        <v>2</v>
      </c>
      <c r="C31" s="26"/>
      <c r="D31" s="27"/>
      <c r="E31" s="24">
        <v>3</v>
      </c>
      <c r="F31" s="24">
        <v>4</v>
      </c>
      <c r="G31" s="24">
        <v>5</v>
      </c>
      <c r="H31" s="24">
        <v>6</v>
      </c>
      <c r="I31" s="24">
        <v>7</v>
      </c>
      <c r="J31" s="24">
        <v>8</v>
      </c>
      <c r="K31" s="24">
        <v>9</v>
      </c>
      <c r="L31" s="24">
        <v>10</v>
      </c>
      <c r="M31" s="24">
        <v>11</v>
      </c>
    </row>
    <row r="32" spans="1:13" ht="30" customHeight="1" x14ac:dyDescent="0.25">
      <c r="A32" s="24">
        <v>1</v>
      </c>
      <c r="B32" s="29" t="s">
        <v>48</v>
      </c>
      <c r="C32" s="30"/>
      <c r="D32" s="31"/>
      <c r="E32" s="50">
        <f>9836320.4-E33</f>
        <v>9835900</v>
      </c>
      <c r="F32" s="51"/>
      <c r="G32" s="51">
        <f>SUM(E32:F32)</f>
        <v>9835900</v>
      </c>
      <c r="H32" s="51">
        <f>8555370.04-H33</f>
        <v>8554949.6399999987</v>
      </c>
      <c r="I32" s="51"/>
      <c r="J32" s="51">
        <f>SUM(H32:I32)</f>
        <v>8554949.6399999987</v>
      </c>
      <c r="K32" s="51">
        <f>SUM(H32)-E32</f>
        <v>-1280950.3600000013</v>
      </c>
      <c r="L32" s="51"/>
      <c r="M32" s="51">
        <f>SUM(K32:L32)</f>
        <v>-1280950.3600000013</v>
      </c>
    </row>
    <row r="33" spans="1:15" ht="30" customHeight="1" x14ac:dyDescent="0.25">
      <c r="A33" s="24">
        <v>2</v>
      </c>
      <c r="B33" s="29" t="s">
        <v>91</v>
      </c>
      <c r="C33" s="30"/>
      <c r="D33" s="31"/>
      <c r="E33" s="50">
        <v>420.4</v>
      </c>
      <c r="F33" s="51"/>
      <c r="G33" s="51">
        <f>SUM(E33:F33)</f>
        <v>420.4</v>
      </c>
      <c r="H33" s="51">
        <v>420.4</v>
      </c>
      <c r="I33" s="51"/>
      <c r="J33" s="51">
        <f>SUM(H33:I33)</f>
        <v>420.4</v>
      </c>
      <c r="K33" s="51">
        <f>SUM(H33)-E33</f>
        <v>0</v>
      </c>
      <c r="L33" s="51"/>
      <c r="M33" s="51">
        <f>SUM(K33:L33)</f>
        <v>0</v>
      </c>
    </row>
    <row r="34" spans="1:15" ht="29.25" customHeight="1" x14ac:dyDescent="0.25">
      <c r="A34" s="24">
        <v>3</v>
      </c>
      <c r="B34" s="52" t="s">
        <v>49</v>
      </c>
      <c r="C34" s="53"/>
      <c r="D34" s="54"/>
      <c r="E34" s="51"/>
      <c r="F34" s="51">
        <v>208760</v>
      </c>
      <c r="G34" s="51">
        <f>SUM(E34:F34)</f>
        <v>208760</v>
      </c>
      <c r="H34" s="51"/>
      <c r="I34" s="51">
        <v>206916.16</v>
      </c>
      <c r="J34" s="51">
        <f>SUM(H34:I34)</f>
        <v>206916.16</v>
      </c>
      <c r="K34" s="51"/>
      <c r="L34" s="51">
        <f>SUM(I34)-F34</f>
        <v>-1843.8399999999965</v>
      </c>
      <c r="M34" s="51">
        <f>SUM(K34:L34)</f>
        <v>-1843.8399999999965</v>
      </c>
    </row>
    <row r="35" spans="1:15" ht="10.5" customHeight="1" x14ac:dyDescent="0.25">
      <c r="A35" s="55"/>
      <c r="B35" s="56"/>
      <c r="C35" s="56"/>
      <c r="D35" s="56"/>
      <c r="E35" s="57"/>
      <c r="F35" s="58"/>
      <c r="G35" s="58"/>
      <c r="H35" s="58"/>
      <c r="I35" s="58"/>
      <c r="J35" s="58"/>
      <c r="K35" s="58"/>
      <c r="L35" s="58"/>
      <c r="M35" s="59"/>
    </row>
    <row r="36" spans="1:15" ht="29.25" customHeight="1" x14ac:dyDescent="0.25">
      <c r="A36" s="36" t="s">
        <v>67</v>
      </c>
      <c r="B36" s="37"/>
      <c r="C36" s="37"/>
      <c r="D36" s="37"/>
      <c r="E36" s="37"/>
      <c r="F36" s="37"/>
      <c r="G36" s="37"/>
      <c r="H36" s="37"/>
      <c r="I36" s="37"/>
      <c r="J36" s="37"/>
      <c r="K36" s="37"/>
      <c r="L36" s="37"/>
      <c r="M36" s="38"/>
    </row>
    <row r="37" spans="1:15" ht="29.25" customHeight="1" x14ac:dyDescent="0.25">
      <c r="A37" s="1" t="s">
        <v>68</v>
      </c>
      <c r="B37" s="60" t="s">
        <v>69</v>
      </c>
      <c r="C37" s="61"/>
      <c r="D37" s="61"/>
      <c r="E37" s="61"/>
      <c r="F37" s="61"/>
      <c r="G37" s="61"/>
      <c r="H37" s="61"/>
      <c r="I37" s="61"/>
      <c r="J37" s="61"/>
      <c r="K37" s="61"/>
      <c r="L37" s="61"/>
      <c r="M37" s="62"/>
    </row>
    <row r="38" spans="1:15" ht="20.25" customHeight="1" x14ac:dyDescent="0.25">
      <c r="A38" s="1">
        <v>1</v>
      </c>
      <c r="B38" s="63">
        <v>2</v>
      </c>
      <c r="C38" s="64"/>
      <c r="D38" s="64"/>
      <c r="E38" s="64"/>
      <c r="F38" s="64"/>
      <c r="G38" s="64"/>
      <c r="H38" s="64"/>
      <c r="I38" s="64"/>
      <c r="J38" s="64"/>
      <c r="K38" s="64"/>
      <c r="L38" s="64"/>
      <c r="M38" s="65"/>
    </row>
    <row r="39" spans="1:15" ht="72" customHeight="1" x14ac:dyDescent="0.25">
      <c r="A39" s="2"/>
      <c r="B39" s="66" t="s">
        <v>90</v>
      </c>
      <c r="C39" s="67"/>
      <c r="D39" s="67"/>
      <c r="E39" s="67"/>
      <c r="F39" s="67"/>
      <c r="G39" s="67"/>
      <c r="H39" s="67"/>
      <c r="I39" s="67"/>
      <c r="J39" s="67"/>
      <c r="K39" s="67"/>
      <c r="L39" s="67"/>
      <c r="M39" s="67"/>
      <c r="O39" s="68"/>
    </row>
    <row r="40" spans="1:15" ht="15.75" customHeight="1" x14ac:dyDescent="0.25">
      <c r="A40" s="23"/>
    </row>
    <row r="41" spans="1:15" ht="21" customHeight="1" x14ac:dyDescent="0.25">
      <c r="A41" s="69" t="s">
        <v>26</v>
      </c>
      <c r="B41" s="69"/>
      <c r="C41" s="69"/>
      <c r="D41" s="69"/>
      <c r="E41" s="69"/>
      <c r="F41" s="69"/>
      <c r="G41" s="69"/>
      <c r="H41" s="69"/>
      <c r="I41" s="69"/>
      <c r="J41" s="69"/>
      <c r="K41" s="69"/>
      <c r="L41" s="69"/>
      <c r="M41" s="69"/>
    </row>
    <row r="42" spans="1:15" ht="12.75" customHeight="1" x14ac:dyDescent="0.25">
      <c r="M42" s="34" t="s">
        <v>19</v>
      </c>
    </row>
    <row r="43" spans="1:15" ht="6" customHeight="1" x14ac:dyDescent="0.25">
      <c r="A43" s="23"/>
    </row>
    <row r="44" spans="1:15" ht="31.5" customHeight="1" x14ac:dyDescent="0.25">
      <c r="A44" s="42" t="s">
        <v>1</v>
      </c>
      <c r="B44" s="43" t="s">
        <v>27</v>
      </c>
      <c r="C44" s="44"/>
      <c r="D44" s="45"/>
      <c r="E44" s="25" t="s">
        <v>11</v>
      </c>
      <c r="F44" s="26"/>
      <c r="G44" s="27"/>
      <c r="H44" s="25" t="s">
        <v>25</v>
      </c>
      <c r="I44" s="26"/>
      <c r="J44" s="27"/>
      <c r="K44" s="25" t="s">
        <v>12</v>
      </c>
      <c r="L44" s="26"/>
      <c r="M44" s="27"/>
    </row>
    <row r="45" spans="1:15" ht="33.75" customHeight="1" x14ac:dyDescent="0.25">
      <c r="A45" s="46"/>
      <c r="B45" s="47"/>
      <c r="C45" s="48"/>
      <c r="D45" s="49"/>
      <c r="E45" s="24" t="s">
        <v>13</v>
      </c>
      <c r="F45" s="24" t="s">
        <v>14</v>
      </c>
      <c r="G45" s="24" t="s">
        <v>15</v>
      </c>
      <c r="H45" s="24" t="s">
        <v>13</v>
      </c>
      <c r="I45" s="24" t="s">
        <v>14</v>
      </c>
      <c r="J45" s="24" t="s">
        <v>15</v>
      </c>
      <c r="K45" s="24" t="s">
        <v>13</v>
      </c>
      <c r="L45" s="24" t="s">
        <v>14</v>
      </c>
      <c r="M45" s="24" t="s">
        <v>15</v>
      </c>
    </row>
    <row r="46" spans="1:15" x14ac:dyDescent="0.25">
      <c r="A46" s="24">
        <v>1</v>
      </c>
      <c r="B46" s="25">
        <v>2</v>
      </c>
      <c r="C46" s="26"/>
      <c r="D46" s="27"/>
      <c r="E46" s="24">
        <v>3</v>
      </c>
      <c r="F46" s="24">
        <v>4</v>
      </c>
      <c r="G46" s="24">
        <v>5</v>
      </c>
      <c r="H46" s="24">
        <v>6</v>
      </c>
      <c r="I46" s="24">
        <v>7</v>
      </c>
      <c r="J46" s="24">
        <v>8</v>
      </c>
      <c r="K46" s="24">
        <v>9</v>
      </c>
      <c r="L46" s="24">
        <v>10</v>
      </c>
      <c r="M46" s="24">
        <v>11</v>
      </c>
    </row>
    <row r="47" spans="1:15" ht="35.25" customHeight="1" x14ac:dyDescent="0.25">
      <c r="A47" s="28">
        <v>1</v>
      </c>
      <c r="B47" s="29" t="s">
        <v>70</v>
      </c>
      <c r="C47" s="30"/>
      <c r="D47" s="31"/>
      <c r="E47" s="51"/>
      <c r="F47" s="51">
        <v>151916.16</v>
      </c>
      <c r="G47" s="51">
        <f>SUM(E47:F47)</f>
        <v>151916.16</v>
      </c>
      <c r="H47" s="51"/>
      <c r="I47" s="51">
        <v>151916.16</v>
      </c>
      <c r="J47" s="51">
        <f>SUM(H47:I47)</f>
        <v>151916.16</v>
      </c>
      <c r="K47" s="51"/>
      <c r="L47" s="51">
        <f>SUM(I47)-F47</f>
        <v>0</v>
      </c>
      <c r="M47" s="51">
        <f>SUM(K47:L47)</f>
        <v>0</v>
      </c>
    </row>
    <row r="48" spans="1:15" ht="13.5" customHeight="1" x14ac:dyDescent="0.25">
      <c r="A48" s="23"/>
    </row>
    <row r="49" spans="1:13" x14ac:dyDescent="0.25">
      <c r="A49" s="33" t="s">
        <v>28</v>
      </c>
    </row>
    <row r="50" spans="1:13" x14ac:dyDescent="0.25">
      <c r="A50" s="70" t="s">
        <v>71</v>
      </c>
    </row>
    <row r="51" spans="1:13" ht="53.25" customHeight="1" x14ac:dyDescent="0.25">
      <c r="A51" s="42" t="s">
        <v>1</v>
      </c>
      <c r="B51" s="42" t="s">
        <v>16</v>
      </c>
      <c r="C51" s="42" t="s">
        <v>3</v>
      </c>
      <c r="D51" s="42" t="s">
        <v>4</v>
      </c>
      <c r="E51" s="25" t="s">
        <v>11</v>
      </c>
      <c r="F51" s="26"/>
      <c r="G51" s="27"/>
      <c r="H51" s="25" t="s">
        <v>29</v>
      </c>
      <c r="I51" s="26"/>
      <c r="J51" s="27"/>
      <c r="K51" s="25" t="s">
        <v>12</v>
      </c>
      <c r="L51" s="26"/>
      <c r="M51" s="27"/>
    </row>
    <row r="52" spans="1:13" ht="30.75" customHeight="1" x14ac:dyDescent="0.25">
      <c r="A52" s="46"/>
      <c r="B52" s="46"/>
      <c r="C52" s="46"/>
      <c r="D52" s="46"/>
      <c r="E52" s="24" t="s">
        <v>13</v>
      </c>
      <c r="F52" s="24" t="s">
        <v>14</v>
      </c>
      <c r="G52" s="24" t="s">
        <v>15</v>
      </c>
      <c r="H52" s="24" t="s">
        <v>13</v>
      </c>
      <c r="I52" s="24" t="s">
        <v>14</v>
      </c>
      <c r="J52" s="24" t="s">
        <v>15</v>
      </c>
      <c r="K52" s="24" t="s">
        <v>13</v>
      </c>
      <c r="L52" s="24" t="s">
        <v>14</v>
      </c>
      <c r="M52" s="24" t="s">
        <v>15</v>
      </c>
    </row>
    <row r="53" spans="1:13" x14ac:dyDescent="0.25">
      <c r="A53" s="24">
        <v>1</v>
      </c>
      <c r="B53" s="24">
        <v>2</v>
      </c>
      <c r="C53" s="24">
        <v>3</v>
      </c>
      <c r="D53" s="24">
        <v>4</v>
      </c>
      <c r="E53" s="24">
        <v>5</v>
      </c>
      <c r="F53" s="24">
        <v>6</v>
      </c>
      <c r="G53" s="24">
        <v>7</v>
      </c>
      <c r="H53" s="24">
        <v>8</v>
      </c>
      <c r="I53" s="24">
        <v>9</v>
      </c>
      <c r="J53" s="24">
        <v>10</v>
      </c>
      <c r="K53" s="24">
        <v>11</v>
      </c>
      <c r="L53" s="24">
        <v>12</v>
      </c>
      <c r="M53" s="24">
        <v>13</v>
      </c>
    </row>
    <row r="54" spans="1:13" x14ac:dyDescent="0.25">
      <c r="A54" s="24">
        <v>1</v>
      </c>
      <c r="B54" s="71" t="s">
        <v>5</v>
      </c>
      <c r="C54" s="24"/>
      <c r="D54" s="24"/>
      <c r="E54" s="24"/>
      <c r="F54" s="24"/>
      <c r="G54" s="24"/>
      <c r="H54" s="24"/>
      <c r="I54" s="24"/>
      <c r="J54" s="24"/>
      <c r="K54" s="24"/>
      <c r="L54" s="24"/>
      <c r="M54" s="24"/>
    </row>
    <row r="55" spans="1:13" ht="83.25" customHeight="1" x14ac:dyDescent="0.25">
      <c r="A55" s="28"/>
      <c r="B55" s="72" t="s">
        <v>98</v>
      </c>
      <c r="C55" s="28" t="s">
        <v>43</v>
      </c>
      <c r="D55" s="28" t="s">
        <v>50</v>
      </c>
      <c r="E55" s="50">
        <f>E32+E33</f>
        <v>9836320.4000000004</v>
      </c>
      <c r="F55" s="51">
        <f>F34</f>
        <v>208760</v>
      </c>
      <c r="G55" s="51">
        <f>SUM(E55:F55)</f>
        <v>10045080.4</v>
      </c>
      <c r="H55" s="73">
        <f>H32+H33</f>
        <v>8555370.0399999991</v>
      </c>
      <c r="I55" s="51">
        <f>I34</f>
        <v>206916.16</v>
      </c>
      <c r="J55" s="51">
        <f>SUM(H55:I55)</f>
        <v>8762286.1999999993</v>
      </c>
      <c r="K55" s="51">
        <f>H55-E55</f>
        <v>-1280950.3600000013</v>
      </c>
      <c r="L55" s="74">
        <f>SUM(I55)-F55</f>
        <v>-1843.8399999999965</v>
      </c>
      <c r="M55" s="51">
        <f>K55</f>
        <v>-1280950.3600000013</v>
      </c>
    </row>
    <row r="56" spans="1:13" ht="162.75" customHeight="1" x14ac:dyDescent="0.25">
      <c r="A56" s="28"/>
      <c r="B56" s="75" t="s">
        <v>99</v>
      </c>
      <c r="C56" s="76" t="s">
        <v>43</v>
      </c>
      <c r="D56" s="76" t="s">
        <v>50</v>
      </c>
      <c r="E56" s="50">
        <v>420.4</v>
      </c>
      <c r="F56" s="51"/>
      <c r="G56" s="51">
        <f>SUM(E56:F56)</f>
        <v>420.4</v>
      </c>
      <c r="H56" s="73">
        <v>420.4</v>
      </c>
      <c r="I56" s="51"/>
      <c r="J56" s="51">
        <f>SUM(H56:I56)</f>
        <v>420.4</v>
      </c>
      <c r="K56" s="51">
        <f>H56-E56</f>
        <v>0</v>
      </c>
      <c r="L56" s="74">
        <f>SUM(I56)-F56</f>
        <v>0</v>
      </c>
      <c r="M56" s="51">
        <f>K56</f>
        <v>0</v>
      </c>
    </row>
    <row r="57" spans="1:13" ht="123.75" customHeight="1" x14ac:dyDescent="0.25">
      <c r="A57" s="28"/>
      <c r="B57" s="77" t="s">
        <v>72</v>
      </c>
      <c r="C57" s="28" t="s">
        <v>43</v>
      </c>
      <c r="D57" s="28" t="s">
        <v>50</v>
      </c>
      <c r="E57" s="50">
        <v>2662013</v>
      </c>
      <c r="F57" s="51">
        <v>128760</v>
      </c>
      <c r="G57" s="51">
        <f>SUM(E57:F57)</f>
        <v>2790773</v>
      </c>
      <c r="H57" s="50">
        <f>150067+2059340.17</f>
        <v>2209407.17</v>
      </c>
      <c r="I57" s="51">
        <v>127005.12</v>
      </c>
      <c r="J57" s="51">
        <f>SUM(H57:I57)</f>
        <v>2336412.29</v>
      </c>
      <c r="K57" s="51">
        <f>H57-E57</f>
        <v>-452605.83000000007</v>
      </c>
      <c r="L57" s="74">
        <f>SUM(I57)-F57</f>
        <v>-1754.8800000000047</v>
      </c>
      <c r="M57" s="51">
        <f>K57</f>
        <v>-452605.83000000007</v>
      </c>
    </row>
    <row r="58" spans="1:13" ht="15.75" customHeight="1" x14ac:dyDescent="0.25">
      <c r="A58" s="24">
        <v>2</v>
      </c>
      <c r="B58" s="71" t="s">
        <v>6</v>
      </c>
      <c r="C58" s="24"/>
      <c r="D58" s="24"/>
      <c r="E58" s="24"/>
      <c r="F58" s="24"/>
      <c r="G58" s="24"/>
      <c r="H58" s="24"/>
      <c r="I58" s="24"/>
      <c r="J58" s="24"/>
      <c r="K58" s="24"/>
      <c r="L58" s="24"/>
      <c r="M58" s="24"/>
    </row>
    <row r="59" spans="1:13" ht="35.25" customHeight="1" x14ac:dyDescent="0.25">
      <c r="A59" s="76"/>
      <c r="B59" s="78" t="s">
        <v>51</v>
      </c>
      <c r="C59" s="28" t="s">
        <v>44</v>
      </c>
      <c r="D59" s="28" t="s">
        <v>52</v>
      </c>
      <c r="E59" s="79" t="s">
        <v>93</v>
      </c>
      <c r="F59" s="79"/>
      <c r="G59" s="79">
        <f>E59+F59</f>
        <v>15</v>
      </c>
      <c r="H59" s="80">
        <v>12</v>
      </c>
      <c r="I59" s="80"/>
      <c r="J59" s="80">
        <f t="shared" ref="J59:J64" si="0">H59+I59</f>
        <v>12</v>
      </c>
      <c r="K59" s="81">
        <f t="shared" ref="K59:K64" si="1">SUM(H59)-E59</f>
        <v>-3</v>
      </c>
      <c r="L59" s="80"/>
      <c r="M59" s="81">
        <f t="shared" ref="M59:M66" si="2">SUM(K59:L59)</f>
        <v>-3</v>
      </c>
    </row>
    <row r="60" spans="1:13" ht="69.75" customHeight="1" x14ac:dyDescent="0.25">
      <c r="A60" s="76"/>
      <c r="B60" s="75" t="s">
        <v>73</v>
      </c>
      <c r="C60" s="28" t="s">
        <v>44</v>
      </c>
      <c r="D60" s="28" t="s">
        <v>52</v>
      </c>
      <c r="E60" s="79" t="s">
        <v>74</v>
      </c>
      <c r="F60" s="79"/>
      <c r="G60" s="79">
        <f>E60+F60</f>
        <v>5</v>
      </c>
      <c r="H60" s="80">
        <v>3</v>
      </c>
      <c r="I60" s="80"/>
      <c r="J60" s="80">
        <f t="shared" si="0"/>
        <v>3</v>
      </c>
      <c r="K60" s="81">
        <f t="shared" si="1"/>
        <v>-2</v>
      </c>
      <c r="L60" s="81"/>
      <c r="M60" s="81">
        <f t="shared" si="2"/>
        <v>-2</v>
      </c>
    </row>
    <row r="61" spans="1:13" ht="69.75" customHeight="1" x14ac:dyDescent="0.25">
      <c r="A61" s="76"/>
      <c r="B61" s="75" t="s">
        <v>94</v>
      </c>
      <c r="C61" s="82" t="s">
        <v>44</v>
      </c>
      <c r="D61" s="76" t="s">
        <v>45</v>
      </c>
      <c r="E61" s="79"/>
      <c r="F61" s="79" t="s">
        <v>96</v>
      </c>
      <c r="G61" s="79">
        <f>E61+F61</f>
        <v>1</v>
      </c>
      <c r="H61" s="80"/>
      <c r="I61" s="80">
        <v>1</v>
      </c>
      <c r="J61" s="80">
        <f t="shared" si="0"/>
        <v>1</v>
      </c>
      <c r="K61" s="81">
        <f t="shared" si="1"/>
        <v>0</v>
      </c>
      <c r="L61" s="81"/>
      <c r="M61" s="81">
        <f t="shared" si="2"/>
        <v>0</v>
      </c>
    </row>
    <row r="62" spans="1:13" ht="69.75" customHeight="1" x14ac:dyDescent="0.25">
      <c r="A62" s="76"/>
      <c r="B62" s="75" t="s">
        <v>95</v>
      </c>
      <c r="C62" s="82" t="s">
        <v>44</v>
      </c>
      <c r="D62" s="76" t="s">
        <v>45</v>
      </c>
      <c r="E62" s="79"/>
      <c r="F62" s="79" t="s">
        <v>96</v>
      </c>
      <c r="G62" s="79">
        <f>E62+F62</f>
        <v>1</v>
      </c>
      <c r="H62" s="80"/>
      <c r="I62" s="80">
        <v>1</v>
      </c>
      <c r="J62" s="80">
        <f t="shared" si="0"/>
        <v>1</v>
      </c>
      <c r="K62" s="81">
        <f t="shared" si="1"/>
        <v>0</v>
      </c>
      <c r="L62" s="81"/>
      <c r="M62" s="81">
        <f t="shared" si="2"/>
        <v>0</v>
      </c>
    </row>
    <row r="63" spans="1:13" ht="58.5" customHeight="1" x14ac:dyDescent="0.25">
      <c r="A63" s="76"/>
      <c r="B63" s="75" t="s">
        <v>75</v>
      </c>
      <c r="C63" s="28" t="s">
        <v>44</v>
      </c>
      <c r="D63" s="83" t="s">
        <v>45</v>
      </c>
      <c r="E63" s="79"/>
      <c r="F63" s="79" t="s">
        <v>74</v>
      </c>
      <c r="G63" s="79">
        <f>E63+F63</f>
        <v>5</v>
      </c>
      <c r="H63" s="80"/>
      <c r="I63" s="80">
        <v>5</v>
      </c>
      <c r="J63" s="80">
        <f t="shared" si="0"/>
        <v>5</v>
      </c>
      <c r="K63" s="81">
        <f t="shared" si="1"/>
        <v>0</v>
      </c>
      <c r="L63" s="81">
        <f>SUM(I63)-F63</f>
        <v>0</v>
      </c>
      <c r="M63" s="81">
        <f t="shared" si="2"/>
        <v>0</v>
      </c>
    </row>
    <row r="64" spans="1:13" ht="42.75" customHeight="1" x14ac:dyDescent="0.25">
      <c r="A64" s="28"/>
      <c r="B64" s="84" t="s">
        <v>53</v>
      </c>
      <c r="C64" s="28" t="s">
        <v>44</v>
      </c>
      <c r="D64" s="83" t="s">
        <v>45</v>
      </c>
      <c r="E64" s="28">
        <v>1440</v>
      </c>
      <c r="F64" s="28"/>
      <c r="G64" s="28">
        <f>SUM(E64:F64)</f>
        <v>1440</v>
      </c>
      <c r="H64" s="127">
        <v>3443</v>
      </c>
      <c r="I64" s="28"/>
      <c r="J64" s="80">
        <f t="shared" si="0"/>
        <v>3443</v>
      </c>
      <c r="K64" s="81">
        <f t="shared" si="1"/>
        <v>2003</v>
      </c>
      <c r="L64" s="28"/>
      <c r="M64" s="28">
        <f t="shared" si="2"/>
        <v>2003</v>
      </c>
    </row>
    <row r="65" spans="1:13" ht="139.5" customHeight="1" x14ac:dyDescent="0.25">
      <c r="A65" s="28"/>
      <c r="B65" s="85" t="s">
        <v>76</v>
      </c>
      <c r="C65" s="28" t="s">
        <v>44</v>
      </c>
      <c r="D65" s="83" t="s">
        <v>45</v>
      </c>
      <c r="E65" s="28">
        <v>25900</v>
      </c>
      <c r="F65" s="28"/>
      <c r="G65" s="28">
        <f>SUM(E65:F65)</f>
        <v>25900</v>
      </c>
      <c r="H65" s="28">
        <v>11900</v>
      </c>
      <c r="I65" s="28"/>
      <c r="J65" s="28">
        <f>SUM(H65:I65)</f>
        <v>11900</v>
      </c>
      <c r="K65" s="28">
        <f>J65-G65</f>
        <v>-14000</v>
      </c>
      <c r="L65" s="28"/>
      <c r="M65" s="28">
        <f t="shared" si="2"/>
        <v>-14000</v>
      </c>
    </row>
    <row r="66" spans="1:13" ht="150.75" customHeight="1" x14ac:dyDescent="0.25">
      <c r="A66" s="28"/>
      <c r="B66" s="85" t="s">
        <v>77</v>
      </c>
      <c r="C66" s="28" t="s">
        <v>42</v>
      </c>
      <c r="D66" s="83" t="s">
        <v>45</v>
      </c>
      <c r="E66" s="28">
        <v>5650000</v>
      </c>
      <c r="F66" s="28"/>
      <c r="G66" s="28">
        <f>SUM(E66:F66)</f>
        <v>5650000</v>
      </c>
      <c r="H66" s="28">
        <v>5198208</v>
      </c>
      <c r="I66" s="28"/>
      <c r="J66" s="28">
        <f>SUM(H66:I66)</f>
        <v>5198208</v>
      </c>
      <c r="K66" s="28">
        <f>J66-G66</f>
        <v>-451792</v>
      </c>
      <c r="L66" s="28"/>
      <c r="M66" s="28">
        <f t="shared" si="2"/>
        <v>-451792</v>
      </c>
    </row>
    <row r="67" spans="1:13" ht="15.75" customHeight="1" x14ac:dyDescent="0.25">
      <c r="A67" s="24">
        <v>3</v>
      </c>
      <c r="B67" s="71" t="s">
        <v>7</v>
      </c>
      <c r="C67" s="24"/>
      <c r="D67" s="24"/>
      <c r="E67" s="24"/>
      <c r="F67" s="24"/>
      <c r="G67" s="24"/>
      <c r="H67" s="24"/>
      <c r="I67" s="24"/>
      <c r="J67" s="24"/>
      <c r="K67" s="24"/>
      <c r="L67" s="24"/>
      <c r="M67" s="24"/>
    </row>
    <row r="68" spans="1:13" ht="73.5" customHeight="1" x14ac:dyDescent="0.25">
      <c r="A68" s="28"/>
      <c r="B68" s="72" t="s">
        <v>54</v>
      </c>
      <c r="C68" s="86" t="s">
        <v>44</v>
      </c>
      <c r="D68" s="28" t="s">
        <v>45</v>
      </c>
      <c r="E68" s="87">
        <f>ROUND(E64/E59,0)</f>
        <v>96</v>
      </c>
      <c r="F68" s="87"/>
      <c r="G68" s="87">
        <f>E68+F68</f>
        <v>96</v>
      </c>
      <c r="H68" s="87">
        <f>ROUND(H64/H59,0)</f>
        <v>287</v>
      </c>
      <c r="I68" s="87"/>
      <c r="J68" s="87">
        <f>H68+I68</f>
        <v>287</v>
      </c>
      <c r="K68" s="88">
        <f>SUM(H68)-E68</f>
        <v>191</v>
      </c>
      <c r="L68" s="88"/>
      <c r="M68" s="88">
        <f>SUM(K68:L68)</f>
        <v>191</v>
      </c>
    </row>
    <row r="69" spans="1:13" ht="58.5" customHeight="1" x14ac:dyDescent="0.25">
      <c r="A69" s="28"/>
      <c r="B69" s="72" t="s">
        <v>55</v>
      </c>
      <c r="C69" s="86" t="s">
        <v>42</v>
      </c>
      <c r="D69" s="28" t="s">
        <v>45</v>
      </c>
      <c r="E69" s="89"/>
      <c r="F69" s="51">
        <f>F55/(F63+F62)</f>
        <v>34793.333333333336</v>
      </c>
      <c r="G69" s="51">
        <f>E69+F69</f>
        <v>34793.333333333336</v>
      </c>
      <c r="H69" s="74"/>
      <c r="I69" s="51">
        <f>I55/(I63+I62)</f>
        <v>34486.026666666665</v>
      </c>
      <c r="J69" s="74">
        <f>SUM(H69:I69)</f>
        <v>34486.026666666665</v>
      </c>
      <c r="K69" s="74"/>
      <c r="L69" s="74">
        <f>SUM(J69)-G69</f>
        <v>-307.30666666667094</v>
      </c>
      <c r="M69" s="74">
        <f>SUM(K69:L69)</f>
        <v>-307.30666666667094</v>
      </c>
    </row>
    <row r="70" spans="1:13" ht="144" customHeight="1" x14ac:dyDescent="0.25">
      <c r="A70" s="28"/>
      <c r="B70" s="72" t="s">
        <v>78</v>
      </c>
      <c r="C70" s="86" t="s">
        <v>44</v>
      </c>
      <c r="D70" s="28" t="s">
        <v>45</v>
      </c>
      <c r="E70" s="51">
        <f>E65/E60</f>
        <v>5180</v>
      </c>
      <c r="F70" s="89"/>
      <c r="G70" s="51">
        <f>E70+F70</f>
        <v>5180</v>
      </c>
      <c r="H70" s="74">
        <f>H65/H60</f>
        <v>3966.6666666666665</v>
      </c>
      <c r="I70" s="74"/>
      <c r="J70" s="74">
        <f>SUM(H70:I70)</f>
        <v>3966.6666666666665</v>
      </c>
      <c r="K70" s="74">
        <f>J70-G70</f>
        <v>-1213.3333333333335</v>
      </c>
      <c r="L70" s="74"/>
      <c r="M70" s="74">
        <f>SUM(K70:L70)</f>
        <v>-1213.3333333333335</v>
      </c>
    </row>
    <row r="71" spans="1:13" ht="15.75" customHeight="1" x14ac:dyDescent="0.25">
      <c r="A71" s="24">
        <v>4</v>
      </c>
      <c r="B71" s="71" t="s">
        <v>8</v>
      </c>
      <c r="C71" s="24"/>
      <c r="D71" s="24"/>
      <c r="E71" s="24"/>
      <c r="F71" s="24"/>
      <c r="G71" s="24"/>
      <c r="H71" s="24"/>
      <c r="I71" s="24"/>
      <c r="J71" s="24"/>
      <c r="K71" s="24"/>
      <c r="L71" s="24"/>
      <c r="M71" s="24"/>
    </row>
    <row r="72" spans="1:13" ht="56.25" customHeight="1" x14ac:dyDescent="0.25">
      <c r="A72" s="76"/>
      <c r="B72" s="90" t="s">
        <v>56</v>
      </c>
      <c r="C72" s="82" t="s">
        <v>40</v>
      </c>
      <c r="D72" s="76" t="s">
        <v>45</v>
      </c>
      <c r="E72" s="76">
        <v>120</v>
      </c>
      <c r="F72" s="76"/>
      <c r="G72" s="76">
        <v>120</v>
      </c>
      <c r="H72" s="91">
        <f>ROUND(H64/E64*100,0)</f>
        <v>239</v>
      </c>
      <c r="I72" s="91"/>
      <c r="J72" s="91">
        <f>H72+I72</f>
        <v>239</v>
      </c>
      <c r="K72" s="91">
        <f>SUM(H72)-E72</f>
        <v>119</v>
      </c>
      <c r="L72" s="91"/>
      <c r="M72" s="91">
        <f>SUM(K72:L72)</f>
        <v>119</v>
      </c>
    </row>
    <row r="73" spans="1:13" ht="124.5" customHeight="1" x14ac:dyDescent="0.25">
      <c r="A73" s="28"/>
      <c r="B73" s="72" t="s">
        <v>79</v>
      </c>
      <c r="C73" s="82" t="s">
        <v>40</v>
      </c>
      <c r="D73" s="76" t="s">
        <v>45</v>
      </c>
      <c r="E73" s="51">
        <v>100</v>
      </c>
      <c r="F73" s="89"/>
      <c r="G73" s="51">
        <v>100</v>
      </c>
      <c r="H73" s="74">
        <v>100</v>
      </c>
      <c r="I73" s="74"/>
      <c r="J73" s="74">
        <v>100</v>
      </c>
      <c r="K73" s="74">
        <v>0</v>
      </c>
      <c r="L73" s="74"/>
      <c r="M73" s="74">
        <v>0</v>
      </c>
    </row>
    <row r="74" spans="1:13" ht="21" customHeight="1" x14ac:dyDescent="0.25">
      <c r="A74" s="29" t="s">
        <v>80</v>
      </c>
      <c r="B74" s="30"/>
      <c r="C74" s="30"/>
      <c r="D74" s="30"/>
      <c r="E74" s="30"/>
      <c r="F74" s="30"/>
      <c r="G74" s="30"/>
      <c r="H74" s="30"/>
      <c r="I74" s="30"/>
      <c r="J74" s="30"/>
      <c r="K74" s="30"/>
      <c r="L74" s="30"/>
      <c r="M74" s="31"/>
    </row>
    <row r="75" spans="1:13" ht="57.75" customHeight="1" x14ac:dyDescent="0.25">
      <c r="A75" s="92" t="s">
        <v>68</v>
      </c>
      <c r="B75" s="92" t="s">
        <v>16</v>
      </c>
      <c r="C75" s="92" t="s">
        <v>3</v>
      </c>
      <c r="D75" s="93" t="s">
        <v>81</v>
      </c>
      <c r="E75" s="93"/>
      <c r="F75" s="93"/>
      <c r="G75" s="93"/>
      <c r="H75" s="93"/>
      <c r="I75" s="93"/>
      <c r="J75" s="93"/>
      <c r="K75" s="93"/>
      <c r="L75" s="93"/>
      <c r="M75" s="93"/>
    </row>
    <row r="76" spans="1:13" ht="20.25" customHeight="1" x14ac:dyDescent="0.25">
      <c r="A76" s="94">
        <v>1</v>
      </c>
      <c r="B76" s="94">
        <v>2</v>
      </c>
      <c r="C76" s="94">
        <v>3</v>
      </c>
      <c r="D76" s="95">
        <v>4</v>
      </c>
      <c r="E76" s="95"/>
      <c r="F76" s="95"/>
      <c r="G76" s="95"/>
      <c r="H76" s="95"/>
      <c r="I76" s="95"/>
      <c r="J76" s="95"/>
      <c r="K76" s="95"/>
      <c r="L76" s="95"/>
      <c r="M76" s="95"/>
    </row>
    <row r="77" spans="1:13" ht="18" customHeight="1" x14ac:dyDescent="0.25">
      <c r="A77" s="94">
        <v>1</v>
      </c>
      <c r="B77" s="94" t="s">
        <v>5</v>
      </c>
      <c r="C77" s="94"/>
      <c r="D77" s="95"/>
      <c r="E77" s="95"/>
      <c r="F77" s="95"/>
      <c r="G77" s="95"/>
      <c r="H77" s="95"/>
      <c r="I77" s="95"/>
      <c r="J77" s="95"/>
      <c r="K77" s="95"/>
      <c r="L77" s="95"/>
      <c r="M77" s="95"/>
    </row>
    <row r="78" spans="1:13" ht="93" customHeight="1" x14ac:dyDescent="0.25">
      <c r="A78" s="96"/>
      <c r="B78" s="97" t="str">
        <f t="shared" ref="B78:C80" si="3">B55</f>
        <v xml:space="preserve">обсяг видатків  на забезпечення виконання наданих повноважень, в тому числі </v>
      </c>
      <c r="C78" s="96" t="str">
        <f t="shared" si="3"/>
        <v>грн</v>
      </c>
      <c r="D78" s="98" t="s">
        <v>97</v>
      </c>
      <c r="E78" s="98"/>
      <c r="F78" s="98"/>
      <c r="G78" s="98"/>
      <c r="H78" s="98"/>
      <c r="I78" s="98"/>
      <c r="J78" s="98"/>
      <c r="K78" s="98"/>
      <c r="L78" s="98"/>
      <c r="M78" s="98"/>
    </row>
    <row r="79" spans="1:13" ht="204" customHeight="1" x14ac:dyDescent="0.25">
      <c r="A79" s="96"/>
      <c r="B79" s="97" t="str">
        <f t="shared" si="3"/>
        <v xml:space="preserve">погашення кредиторської заборгованості станом на 01 січня 2023 року по КЕКВ 2800 «Інші поточні видатки» - повернення суми судового збору, за рішенням Хмельницького міськрайонного суду. </v>
      </c>
      <c r="C79" s="96" t="str">
        <f t="shared" si="3"/>
        <v>грн</v>
      </c>
      <c r="D79" s="99" t="s">
        <v>100</v>
      </c>
      <c r="E79" s="99"/>
      <c r="F79" s="99"/>
      <c r="G79" s="99"/>
      <c r="H79" s="99"/>
      <c r="I79" s="99"/>
      <c r="J79" s="99"/>
      <c r="K79" s="99"/>
      <c r="L79" s="99"/>
      <c r="M79" s="99"/>
    </row>
    <row r="80" spans="1:13" ht="123" customHeight="1" x14ac:dyDescent="0.25">
      <c r="A80" s="96"/>
      <c r="B80" s="100" t="str">
        <f t="shared" si="3"/>
        <v>в тому числі: обсяг видатків на придбання обладнання та забезпечення функціональних обов'язків головних спеціалістів - інспекторів з паркування</v>
      </c>
      <c r="C80" s="96" t="str">
        <f t="shared" si="3"/>
        <v>грн</v>
      </c>
      <c r="D80" s="99" t="s">
        <v>101</v>
      </c>
      <c r="E80" s="99"/>
      <c r="F80" s="99"/>
      <c r="G80" s="99"/>
      <c r="H80" s="99"/>
      <c r="I80" s="99"/>
      <c r="J80" s="99"/>
      <c r="K80" s="99"/>
      <c r="L80" s="99"/>
      <c r="M80" s="99"/>
    </row>
    <row r="81" spans="1:13" ht="18" customHeight="1" x14ac:dyDescent="0.25">
      <c r="A81" s="94">
        <v>2</v>
      </c>
      <c r="B81" s="94" t="s">
        <v>6</v>
      </c>
      <c r="C81" s="94"/>
      <c r="D81" s="95"/>
      <c r="E81" s="95"/>
      <c r="F81" s="95"/>
      <c r="G81" s="95"/>
      <c r="H81" s="95"/>
      <c r="I81" s="95"/>
      <c r="J81" s="95"/>
      <c r="K81" s="95"/>
      <c r="L81" s="95"/>
      <c r="M81" s="95"/>
    </row>
    <row r="82" spans="1:13" ht="38.25" customHeight="1" x14ac:dyDescent="0.25">
      <c r="A82" s="94"/>
      <c r="B82" s="101" t="str">
        <f t="shared" ref="B82:C86" si="4">B59</f>
        <v>кількість штатних одиниць</v>
      </c>
      <c r="C82" s="96" t="str">
        <f t="shared" si="4"/>
        <v>од.</v>
      </c>
      <c r="D82" s="99" t="s">
        <v>102</v>
      </c>
      <c r="E82" s="99"/>
      <c r="F82" s="99"/>
      <c r="G82" s="99"/>
      <c r="H82" s="99"/>
      <c r="I82" s="99"/>
      <c r="J82" s="99"/>
      <c r="K82" s="99"/>
      <c r="L82" s="99"/>
      <c r="M82" s="99"/>
    </row>
    <row r="83" spans="1:13" ht="93" customHeight="1" x14ac:dyDescent="0.25">
      <c r="A83" s="94"/>
      <c r="B83" s="101" t="str">
        <f t="shared" si="4"/>
        <v>в тому числі: кількість штатних одиниць головних спеціалістів - інспекторів з паркування</v>
      </c>
      <c r="C83" s="96" t="str">
        <f t="shared" si="4"/>
        <v>од.</v>
      </c>
      <c r="D83" s="99" t="s">
        <v>102</v>
      </c>
      <c r="E83" s="99"/>
      <c r="F83" s="99"/>
      <c r="G83" s="99"/>
      <c r="H83" s="99"/>
      <c r="I83" s="99"/>
      <c r="J83" s="99"/>
      <c r="K83" s="99"/>
      <c r="L83" s="99"/>
      <c r="M83" s="99"/>
    </row>
    <row r="84" spans="1:13" ht="106.5" customHeight="1" x14ac:dyDescent="0.25">
      <c r="A84" s="94"/>
      <c r="B84" s="101" t="str">
        <f t="shared" si="4"/>
        <v>кількість обладнання (кількість придбаного обладнання для працівників управління)</v>
      </c>
      <c r="C84" s="96" t="str">
        <f t="shared" si="4"/>
        <v>од.</v>
      </c>
      <c r="D84" s="99" t="s">
        <v>82</v>
      </c>
      <c r="E84" s="99"/>
      <c r="F84" s="99"/>
      <c r="G84" s="99"/>
      <c r="H84" s="99"/>
      <c r="I84" s="99"/>
      <c r="J84" s="99"/>
      <c r="K84" s="99"/>
      <c r="L84" s="99"/>
      <c r="M84" s="99"/>
    </row>
    <row r="85" spans="1:13" ht="110.25" customHeight="1" x14ac:dyDescent="0.25">
      <c r="A85" s="94"/>
      <c r="B85" s="101" t="str">
        <f t="shared" si="4"/>
        <v>кількість обладнання (кількість придбаного обладнання для головних спеціалістів)</v>
      </c>
      <c r="C85" s="96" t="str">
        <f t="shared" si="4"/>
        <v>од.</v>
      </c>
      <c r="D85" s="99" t="s">
        <v>82</v>
      </c>
      <c r="E85" s="99"/>
      <c r="F85" s="99"/>
      <c r="G85" s="99"/>
      <c r="H85" s="99"/>
      <c r="I85" s="99"/>
      <c r="J85" s="99"/>
      <c r="K85" s="99"/>
      <c r="L85" s="99"/>
      <c r="M85" s="99"/>
    </row>
    <row r="86" spans="1:13" ht="93" customHeight="1" x14ac:dyDescent="0.25">
      <c r="A86" s="94"/>
      <c r="B86" s="101" t="str">
        <f t="shared" si="4"/>
        <v>кількість обладнання (кількість придбаного обладнання для інспекторів)</v>
      </c>
      <c r="C86" s="96" t="str">
        <f t="shared" si="4"/>
        <v>од.</v>
      </c>
      <c r="D86" s="99" t="s">
        <v>82</v>
      </c>
      <c r="E86" s="99"/>
      <c r="F86" s="99"/>
      <c r="G86" s="99"/>
      <c r="H86" s="99"/>
      <c r="I86" s="99"/>
      <c r="J86" s="99"/>
      <c r="K86" s="99"/>
      <c r="L86" s="99"/>
      <c r="M86" s="99"/>
    </row>
    <row r="87" spans="1:13" ht="48" customHeight="1" x14ac:dyDescent="0.25">
      <c r="A87" s="94"/>
      <c r="B87" s="101" t="str">
        <f>B64</f>
        <v>кількість отриманих листів, звернень, заяв, скарг</v>
      </c>
      <c r="C87" s="96" t="str">
        <f>C60</f>
        <v>од.</v>
      </c>
      <c r="D87" s="99" t="s">
        <v>86</v>
      </c>
      <c r="E87" s="99"/>
      <c r="F87" s="99"/>
      <c r="G87" s="99"/>
      <c r="H87" s="99"/>
      <c r="I87" s="99"/>
      <c r="J87" s="99"/>
      <c r="K87" s="99"/>
      <c r="L87" s="99"/>
      <c r="M87" s="99"/>
    </row>
    <row r="88" spans="1:13" ht="138" customHeight="1" x14ac:dyDescent="0.25">
      <c r="A88" s="94"/>
      <c r="B88" s="101" t="str">
        <f>B65</f>
        <v>кількість виписаних постанов про накладення адміністративного стягнення головними спеціалістами - інспекторами з паркування</v>
      </c>
      <c r="C88" s="96" t="str">
        <f>C63</f>
        <v>од.</v>
      </c>
      <c r="D88" s="99" t="s">
        <v>103</v>
      </c>
      <c r="E88" s="99"/>
      <c r="F88" s="99"/>
      <c r="G88" s="99"/>
      <c r="H88" s="99"/>
      <c r="I88" s="99"/>
      <c r="J88" s="99"/>
      <c r="K88" s="99"/>
      <c r="L88" s="99"/>
      <c r="M88" s="99"/>
    </row>
    <row r="89" spans="1:13" ht="152.25" customHeight="1" x14ac:dyDescent="0.25">
      <c r="A89" s="94"/>
      <c r="B89" s="101" t="str">
        <f>B66</f>
        <v>надходження коштів від виписаних постанов про накладення адміністративного стягнення головними спеціалістами - інспекторами з паркування</v>
      </c>
      <c r="C89" s="96" t="str">
        <f>C66</f>
        <v>грн.</v>
      </c>
      <c r="D89" s="99" t="s">
        <v>104</v>
      </c>
      <c r="E89" s="99"/>
      <c r="F89" s="99"/>
      <c r="G89" s="99"/>
      <c r="H89" s="99"/>
      <c r="I89" s="99"/>
      <c r="J89" s="99"/>
      <c r="K89" s="99"/>
      <c r="L89" s="99"/>
      <c r="M89" s="99"/>
    </row>
    <row r="90" spans="1:13" ht="18" customHeight="1" x14ac:dyDescent="0.25">
      <c r="A90" s="94">
        <v>3</v>
      </c>
      <c r="B90" s="92" t="s">
        <v>7</v>
      </c>
      <c r="C90" s="96"/>
      <c r="D90" s="95"/>
      <c r="E90" s="95"/>
      <c r="F90" s="95"/>
      <c r="G90" s="95"/>
      <c r="H90" s="95"/>
      <c r="I90" s="95"/>
      <c r="J90" s="95"/>
      <c r="K90" s="95"/>
      <c r="L90" s="95"/>
      <c r="M90" s="95"/>
    </row>
    <row r="91" spans="1:13" ht="66.75" customHeight="1" x14ac:dyDescent="0.25">
      <c r="A91" s="94"/>
      <c r="B91" s="97" t="str">
        <f t="shared" ref="B91:C93" si="5">B68</f>
        <v>середня кількість виконаних листів, звернень, скарг на одного працівника</v>
      </c>
      <c r="C91" s="96" t="str">
        <f t="shared" si="5"/>
        <v>од.</v>
      </c>
      <c r="D91" s="99" t="s">
        <v>106</v>
      </c>
      <c r="E91" s="99"/>
      <c r="F91" s="99"/>
      <c r="G91" s="99"/>
      <c r="H91" s="99"/>
      <c r="I91" s="99"/>
      <c r="J91" s="99"/>
      <c r="K91" s="99"/>
      <c r="L91" s="99"/>
      <c r="M91" s="99"/>
    </row>
    <row r="92" spans="1:13" ht="62.25" customHeight="1" x14ac:dyDescent="0.25">
      <c r="A92" s="94"/>
      <c r="B92" s="97" t="str">
        <f t="shared" si="5"/>
        <v>середні витрати на придбання одиниці обладнання</v>
      </c>
      <c r="C92" s="96" t="str">
        <f t="shared" si="5"/>
        <v>грн.</v>
      </c>
      <c r="D92" s="99" t="s">
        <v>87</v>
      </c>
      <c r="E92" s="99"/>
      <c r="F92" s="99"/>
      <c r="G92" s="99"/>
      <c r="H92" s="99"/>
      <c r="I92" s="99"/>
      <c r="J92" s="99"/>
      <c r="K92" s="99"/>
      <c r="L92" s="99"/>
      <c r="M92" s="99"/>
    </row>
    <row r="93" spans="1:13" ht="147.75" customHeight="1" x14ac:dyDescent="0.25">
      <c r="A93" s="94"/>
      <c r="B93" s="97" t="str">
        <f t="shared" si="5"/>
        <v>середня кількість виписаних постанов про накладення адміністративного стягнення на одного головного спеціаліста - інспектора з паркування</v>
      </c>
      <c r="C93" s="96" t="str">
        <f t="shared" si="5"/>
        <v>од.</v>
      </c>
      <c r="D93" s="99" t="s">
        <v>105</v>
      </c>
      <c r="E93" s="99"/>
      <c r="F93" s="99"/>
      <c r="G93" s="99"/>
      <c r="H93" s="99"/>
      <c r="I93" s="99"/>
      <c r="J93" s="99"/>
      <c r="K93" s="99"/>
      <c r="L93" s="99"/>
      <c r="M93" s="99"/>
    </row>
    <row r="94" spans="1:13" ht="15" customHeight="1" x14ac:dyDescent="0.25">
      <c r="A94" s="94">
        <v>4</v>
      </c>
      <c r="B94" s="83" t="s">
        <v>8</v>
      </c>
      <c r="C94" s="94"/>
      <c r="D94" s="95"/>
      <c r="E94" s="95"/>
      <c r="F94" s="95"/>
      <c r="G94" s="95"/>
      <c r="H94" s="95"/>
      <c r="I94" s="95"/>
      <c r="J94" s="95"/>
      <c r="K94" s="95"/>
      <c r="L94" s="95"/>
      <c r="M94" s="95"/>
    </row>
    <row r="95" spans="1:13" ht="69.75" customHeight="1" x14ac:dyDescent="0.25">
      <c r="A95" s="94"/>
      <c r="B95" s="97" t="str">
        <f>B72</f>
        <v>динаміка зростання розглянутих звернень відносно попереднього року</v>
      </c>
      <c r="C95" s="96" t="str">
        <f>C72</f>
        <v>%</v>
      </c>
      <c r="D95" s="99" t="s">
        <v>88</v>
      </c>
      <c r="E95" s="99"/>
      <c r="F95" s="99"/>
      <c r="G95" s="99"/>
      <c r="H95" s="99"/>
      <c r="I95" s="99"/>
      <c r="J95" s="99"/>
      <c r="K95" s="99"/>
      <c r="L95" s="99"/>
      <c r="M95" s="99"/>
    </row>
    <row r="96" spans="1:13" ht="144" customHeight="1" x14ac:dyDescent="0.25">
      <c r="A96" s="94"/>
      <c r="B96" s="97" t="str">
        <f>B73</f>
        <v>Відсоток постанов про накладення адміністративного стягнення, винесених з дотриманням процесуального законодавства</v>
      </c>
      <c r="C96" s="96" t="str">
        <f>C73</f>
        <v>%</v>
      </c>
      <c r="D96" s="102" t="s">
        <v>82</v>
      </c>
      <c r="E96" s="102"/>
      <c r="F96" s="102"/>
      <c r="G96" s="102"/>
      <c r="H96" s="102"/>
      <c r="I96" s="102"/>
      <c r="J96" s="102"/>
      <c r="K96" s="102"/>
      <c r="L96" s="102"/>
      <c r="M96" s="102"/>
    </row>
    <row r="97" spans="1:13" ht="15.75" customHeight="1" x14ac:dyDescent="0.25">
      <c r="A97" s="103"/>
      <c r="B97" s="104"/>
      <c r="C97" s="105"/>
      <c r="D97" s="106"/>
      <c r="E97" s="106"/>
      <c r="F97" s="106"/>
      <c r="G97" s="106"/>
      <c r="H97" s="106"/>
      <c r="I97" s="106"/>
      <c r="J97" s="106"/>
      <c r="K97" s="106"/>
      <c r="L97" s="106"/>
      <c r="M97" s="107"/>
    </row>
    <row r="98" spans="1:13" ht="17.25" customHeight="1" x14ac:dyDescent="0.25">
      <c r="A98" s="108" t="s">
        <v>83</v>
      </c>
      <c r="B98" s="109"/>
      <c r="C98" s="109"/>
      <c r="D98" s="109"/>
      <c r="E98" s="109"/>
      <c r="F98" s="109"/>
      <c r="G98" s="109"/>
      <c r="H98" s="109"/>
      <c r="I98" s="109"/>
      <c r="J98" s="109"/>
      <c r="K98" s="109"/>
      <c r="L98" s="109"/>
      <c r="M98" s="110"/>
    </row>
    <row r="99" spans="1:13" ht="216.75" customHeight="1" x14ac:dyDescent="0.25">
      <c r="A99" s="111" t="s">
        <v>107</v>
      </c>
      <c r="B99" s="112"/>
      <c r="C99" s="112"/>
      <c r="D99" s="112"/>
      <c r="E99" s="112"/>
      <c r="F99" s="112"/>
      <c r="G99" s="112"/>
      <c r="H99" s="112"/>
      <c r="I99" s="112"/>
      <c r="J99" s="112"/>
      <c r="K99" s="112"/>
      <c r="L99" s="112"/>
      <c r="M99" s="113"/>
    </row>
    <row r="100" spans="1:13" ht="9.75" customHeight="1" x14ac:dyDescent="0.25">
      <c r="A100" s="114"/>
    </row>
    <row r="101" spans="1:13" ht="19.5" customHeight="1" x14ac:dyDescent="0.25">
      <c r="A101" s="33" t="s">
        <v>30</v>
      </c>
      <c r="B101" s="33"/>
      <c r="C101" s="33"/>
      <c r="D101" s="33"/>
    </row>
    <row r="102" spans="1:13" ht="107.25" customHeight="1" x14ac:dyDescent="0.25">
      <c r="A102" s="36" t="s">
        <v>85</v>
      </c>
      <c r="B102" s="37"/>
      <c r="C102" s="37"/>
      <c r="D102" s="37"/>
      <c r="E102" s="37"/>
      <c r="F102" s="37"/>
      <c r="G102" s="37"/>
      <c r="H102" s="37"/>
      <c r="I102" s="37"/>
      <c r="J102" s="37"/>
      <c r="K102" s="37"/>
      <c r="L102" s="37"/>
      <c r="M102" s="38"/>
    </row>
    <row r="103" spans="1:13" ht="19.5" hidden="1" customHeight="1" x14ac:dyDescent="0.25">
      <c r="A103" s="115" t="s">
        <v>60</v>
      </c>
      <c r="B103" s="115"/>
      <c r="C103" s="115"/>
      <c r="D103" s="115"/>
      <c r="E103" s="116"/>
      <c r="F103" s="116"/>
    </row>
    <row r="104" spans="1:13" ht="20.25" customHeight="1" x14ac:dyDescent="0.25">
      <c r="A104" s="117"/>
      <c r="B104" s="117"/>
      <c r="C104" s="117"/>
      <c r="D104" s="117"/>
      <c r="E104" s="117"/>
      <c r="F104" s="118"/>
      <c r="G104" s="118"/>
      <c r="H104" s="118"/>
      <c r="I104" s="118"/>
      <c r="J104" s="118"/>
      <c r="K104" s="118"/>
      <c r="L104" s="118"/>
      <c r="M104" s="118"/>
    </row>
    <row r="105" spans="1:13" ht="18" customHeight="1" x14ac:dyDescent="0.25">
      <c r="A105" s="119" t="s">
        <v>64</v>
      </c>
      <c r="B105" s="118"/>
      <c r="C105" s="118"/>
      <c r="D105" s="118"/>
      <c r="E105" s="118"/>
      <c r="F105" s="118"/>
      <c r="G105" s="118"/>
      <c r="H105" s="118"/>
      <c r="I105" s="118"/>
      <c r="J105" s="118"/>
      <c r="K105" s="118"/>
      <c r="L105" s="118"/>
      <c r="M105" s="118"/>
    </row>
    <row r="106" spans="1:13" ht="18" customHeight="1" x14ac:dyDescent="0.25">
      <c r="A106" s="119" t="s">
        <v>65</v>
      </c>
      <c r="B106" s="118"/>
      <c r="C106" s="118"/>
      <c r="D106" s="118"/>
      <c r="E106" s="118"/>
      <c r="F106" s="118"/>
      <c r="G106" s="118"/>
      <c r="H106" s="118"/>
      <c r="I106" s="118"/>
      <c r="J106" s="118"/>
      <c r="K106" s="118"/>
      <c r="L106" s="118"/>
      <c r="M106" s="118"/>
    </row>
    <row r="107" spans="1:13" ht="18" customHeight="1" x14ac:dyDescent="0.25">
      <c r="A107" s="119" t="s">
        <v>66</v>
      </c>
      <c r="B107" s="120"/>
      <c r="C107" s="120"/>
      <c r="D107" s="120"/>
      <c r="E107" s="120"/>
      <c r="F107" s="120"/>
      <c r="G107" s="120"/>
      <c r="H107" s="120"/>
      <c r="I107" s="120"/>
      <c r="J107" s="120"/>
      <c r="K107" s="120"/>
      <c r="L107" s="120"/>
      <c r="M107" s="120"/>
    </row>
    <row r="108" spans="1:13" ht="21" customHeight="1" x14ac:dyDescent="0.25">
      <c r="A108" s="119"/>
      <c r="B108" s="120"/>
      <c r="C108" s="120"/>
      <c r="D108" s="120"/>
      <c r="E108" s="120"/>
      <c r="F108" s="120"/>
      <c r="G108" s="120"/>
      <c r="H108" s="120"/>
      <c r="I108" s="120"/>
      <c r="J108" s="120"/>
      <c r="K108" s="120"/>
      <c r="L108" s="120"/>
      <c r="M108" s="120"/>
    </row>
    <row r="109" spans="1:13" ht="15.75" customHeight="1" x14ac:dyDescent="0.25">
      <c r="A109" s="121" t="s">
        <v>57</v>
      </c>
      <c r="B109" s="121"/>
      <c r="C109" s="121"/>
      <c r="D109" s="121"/>
      <c r="E109" s="121"/>
    </row>
    <row r="110" spans="1:13" x14ac:dyDescent="0.25">
      <c r="A110" s="121"/>
      <c r="B110" s="121"/>
      <c r="C110" s="121"/>
      <c r="D110" s="121"/>
      <c r="E110" s="121"/>
      <c r="G110" s="122"/>
      <c r="H110" s="122"/>
      <c r="J110" s="123" t="s">
        <v>92</v>
      </c>
      <c r="K110" s="123"/>
      <c r="L110" s="123"/>
      <c r="M110" s="123"/>
    </row>
    <row r="111" spans="1:13" x14ac:dyDescent="0.25">
      <c r="A111" s="124"/>
      <c r="B111" s="124"/>
      <c r="C111" s="124"/>
      <c r="D111" s="124"/>
      <c r="E111" s="124"/>
      <c r="G111" s="125" t="s">
        <v>9</v>
      </c>
      <c r="H111" s="125"/>
      <c r="J111" s="126" t="s">
        <v>62</v>
      </c>
      <c r="K111" s="126"/>
      <c r="L111" s="126"/>
      <c r="M111" s="126"/>
    </row>
    <row r="112" spans="1:13" ht="15.75" customHeight="1" x14ac:dyDescent="0.25">
      <c r="A112" s="121" t="s">
        <v>39</v>
      </c>
      <c r="B112" s="121"/>
      <c r="C112" s="121"/>
      <c r="D112" s="121"/>
      <c r="E112" s="121"/>
      <c r="G112" s="122"/>
      <c r="H112" s="122"/>
      <c r="J112" s="123" t="s">
        <v>59</v>
      </c>
      <c r="K112" s="123"/>
      <c r="L112" s="123"/>
      <c r="M112" s="123"/>
    </row>
    <row r="113" spans="1:13" x14ac:dyDescent="0.25">
      <c r="A113" s="121"/>
      <c r="B113" s="121"/>
      <c r="C113" s="121"/>
      <c r="D113" s="121"/>
      <c r="E113" s="121"/>
      <c r="G113" s="125" t="s">
        <v>9</v>
      </c>
      <c r="H113" s="125"/>
      <c r="J113" s="126" t="s">
        <v>62</v>
      </c>
      <c r="K113" s="126"/>
      <c r="L113" s="126"/>
      <c r="M113" s="126"/>
    </row>
  </sheetData>
  <mergeCells count="90">
    <mergeCell ref="D8:L8"/>
    <mergeCell ref="H13:K13"/>
    <mergeCell ref="J1:M4"/>
    <mergeCell ref="D13:E13"/>
    <mergeCell ref="D11:J11"/>
    <mergeCell ref="A74:M74"/>
    <mergeCell ref="B37:M37"/>
    <mergeCell ref="B38:M38"/>
    <mergeCell ref="B39:M39"/>
    <mergeCell ref="L28:M28"/>
    <mergeCell ref="C51:C52"/>
    <mergeCell ref="A5:M5"/>
    <mergeCell ref="B29:D30"/>
    <mergeCell ref="A6:M6"/>
    <mergeCell ref="A14:M14"/>
    <mergeCell ref="B23:M23"/>
    <mergeCell ref="B24:M24"/>
    <mergeCell ref="A29:A30"/>
    <mergeCell ref="E29:G29"/>
    <mergeCell ref="H12:L12"/>
    <mergeCell ref="G111:H111"/>
    <mergeCell ref="D87:M87"/>
    <mergeCell ref="D51:D52"/>
    <mergeCell ref="B44:D45"/>
    <mergeCell ref="K44:M44"/>
    <mergeCell ref="A44:A45"/>
    <mergeCell ref="E44:G44"/>
    <mergeCell ref="H44:J44"/>
    <mergeCell ref="K51:M51"/>
    <mergeCell ref="A51:A52"/>
    <mergeCell ref="B31:D31"/>
    <mergeCell ref="B34:D34"/>
    <mergeCell ref="F13:G13"/>
    <mergeCell ref="B17:M17"/>
    <mergeCell ref="D10:L10"/>
    <mergeCell ref="A41:M41"/>
    <mergeCell ref="A36:M36"/>
    <mergeCell ref="H29:J29"/>
    <mergeCell ref="K29:M29"/>
    <mergeCell ref="D76:M76"/>
    <mergeCell ref="D77:M77"/>
    <mergeCell ref="D78:M78"/>
    <mergeCell ref="B8:C8"/>
    <mergeCell ref="D9:J9"/>
    <mergeCell ref="B10:C10"/>
    <mergeCell ref="B46:D46"/>
    <mergeCell ref="B47:D47"/>
    <mergeCell ref="B32:D32"/>
    <mergeCell ref="G113:H113"/>
    <mergeCell ref="J111:M111"/>
    <mergeCell ref="J110:M110"/>
    <mergeCell ref="J112:M112"/>
    <mergeCell ref="J113:M113"/>
    <mergeCell ref="A112:E113"/>
    <mergeCell ref="G110:H110"/>
    <mergeCell ref="G112:H112"/>
    <mergeCell ref="E51:G51"/>
    <mergeCell ref="B11:C11"/>
    <mergeCell ref="B9:C9"/>
    <mergeCell ref="B20:M20"/>
    <mergeCell ref="B12:C12"/>
    <mergeCell ref="D12:E12"/>
    <mergeCell ref="F12:G12"/>
    <mergeCell ref="B13:C13"/>
    <mergeCell ref="B16:M16"/>
    <mergeCell ref="D88:M88"/>
    <mergeCell ref="D89:M89"/>
    <mergeCell ref="D83:M83"/>
    <mergeCell ref="D86:M86"/>
    <mergeCell ref="A109:E110"/>
    <mergeCell ref="D94:M94"/>
    <mergeCell ref="D95:M95"/>
    <mergeCell ref="D96:M96"/>
    <mergeCell ref="A98:M98"/>
    <mergeCell ref="D81:M81"/>
    <mergeCell ref="D82:M82"/>
    <mergeCell ref="D79:M79"/>
    <mergeCell ref="D85:M85"/>
    <mergeCell ref="D84:M84"/>
    <mergeCell ref="B33:D33"/>
    <mergeCell ref="D80:M80"/>
    <mergeCell ref="D75:M75"/>
    <mergeCell ref="H51:J51"/>
    <mergeCell ref="B51:B52"/>
    <mergeCell ref="A102:M102"/>
    <mergeCell ref="D90:M90"/>
    <mergeCell ref="D91:M91"/>
    <mergeCell ref="A99:M99"/>
    <mergeCell ref="D92:M92"/>
    <mergeCell ref="D93:M93"/>
  </mergeCells>
  <pageMargins left="0.15748031496062992" right="0.15748031496062992" top="0.55118110236220474" bottom="0.39370078740157483" header="0.31496062992125984" footer="0.31496062992125984"/>
  <pageSetup paperSize="9" scale="86" orientation="landscape" r:id="rId1"/>
  <rowBreaks count="1" manualBreakCount="1">
    <brk id="97"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1910160</vt:lpstr>
      <vt:lpstr>'1910160'!Область_друку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2024-02-14T14:08:00Z</cp:lastPrinted>
  <dcterms:created xsi:type="dcterms:W3CDTF">2018-12-28T08:43:53Z</dcterms:created>
  <dcterms:modified xsi:type="dcterms:W3CDTF">2024-02-28T14:46:39Z</dcterms:modified>
</cp:coreProperties>
</file>