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4\Лютий\2802\Звіти транспорт\"/>
    </mc:Choice>
  </mc:AlternateContent>
  <bookViews>
    <workbookView xWindow="0" yWindow="0" windowWidth="28800" windowHeight="11835"/>
  </bookViews>
  <sheets>
    <sheet name="1917413" sheetId="3" r:id="rId1"/>
  </sheets>
  <definedNames>
    <definedName name="_xlnm.Print_Area" localSheetId="0">'1917413'!$A$1:$M$89</definedName>
  </definedNames>
  <calcPr calcId="152511"/>
</workbook>
</file>

<file path=xl/calcChain.xml><?xml version="1.0" encoding="utf-8"?>
<calcChain xmlns="http://schemas.openxmlformats.org/spreadsheetml/2006/main">
  <c r="B66" i="3" l="1"/>
  <c r="H45" i="3"/>
  <c r="H54" i="3"/>
  <c r="E45" i="3"/>
  <c r="G45" i="3"/>
  <c r="D66" i="3"/>
  <c r="G60" i="3"/>
  <c r="G58" i="3"/>
  <c r="F54" i="3"/>
  <c r="F53" i="3"/>
  <c r="I54" i="3"/>
  <c r="L54" i="3"/>
  <c r="C72" i="3"/>
  <c r="B72" i="3"/>
  <c r="C70" i="3"/>
  <c r="B70" i="3"/>
  <c r="C66" i="3"/>
  <c r="C68" i="3"/>
  <c r="B68" i="3"/>
  <c r="C65" i="3"/>
  <c r="G32" i="3"/>
  <c r="J32" i="3"/>
  <c r="K32" i="3"/>
  <c r="M32" i="3"/>
  <c r="L45" i="3"/>
  <c r="J60" i="3"/>
  <c r="K60" i="3"/>
  <c r="M60" i="3"/>
  <c r="I53" i="3"/>
  <c r="L53" i="3"/>
  <c r="J56" i="3"/>
  <c r="H58" i="3"/>
  <c r="H53" i="3"/>
  <c r="J53" i="3"/>
  <c r="J54" i="3"/>
  <c r="J45" i="3"/>
  <c r="E54" i="3"/>
  <c r="K45" i="3"/>
  <c r="M45" i="3"/>
  <c r="K58" i="3"/>
  <c r="M58" i="3"/>
  <c r="J58" i="3"/>
  <c r="G54" i="3"/>
  <c r="K54" i="3"/>
  <c r="M54" i="3"/>
  <c r="E56" i="3"/>
  <c r="E53" i="3"/>
  <c r="G53" i="3"/>
  <c r="K53" i="3"/>
  <c r="M53" i="3"/>
  <c r="G56" i="3"/>
  <c r="K56" i="3"/>
  <c r="M56" i="3"/>
</calcChain>
</file>

<file path=xl/sharedStrings.xml><?xml version="1.0" encoding="utf-8"?>
<sst xmlns="http://schemas.openxmlformats.org/spreadsheetml/2006/main" count="135" uniqueCount="84">
  <si>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</si>
  <si>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</si>
  <si>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</si>
  <si>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</si>
  <si>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</si>
  <si>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</si>
  <si>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</si>
  <si>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</si>
  <si>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</si>
  <si>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</si>
  <si>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</si>
  <si>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</si>
  <si>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</si>
  <si>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</si>
  <si>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</si>
  <si>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</si>
  <si>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</si>
  <si>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</si>
  <si>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</si>
  <si>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</si>
  <si>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</si>
  <si>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</si>
  <si>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</si>
  <si>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</si>
  <si>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</si>
  <si>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</si>
  <si>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</si>
  <si>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</si>
  <si>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</si>
  <si>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</si>
  <si>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</si>
  <si>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</si>
  <si>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</si>
  <si>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</si>
  <si>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</si>
  <si>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</si>
  <si>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</si>
  <si>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</si>
  <si>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</si>
  <si>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</si>
  <si>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</si>
  <si>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</si>
  <si>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грн</t>
  </si>
  <si>
    <t>розрахунково</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</si>
  <si>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</si>
  <si>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</si>
  <si>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обсяг видатків  на забезпечення виконання наданих повноважень</t>
  </si>
  <si>
    <t>кошторис</t>
  </si>
  <si>
    <t>В. о. начальника управління</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</si>
  <si>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</si>
  <si>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</si>
  <si>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</si>
  <si>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</si>
  <si>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</si>
  <si>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</si>
  <si>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</si>
  <si>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</si>
  <si>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</si>
  <si>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</si>
  <si>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</si>
  <si>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</si>
  <si>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</si>
  <si>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</si>
  <si>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</si>
  <si>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кількість перевезень</t>
  </si>
  <si>
    <t>середні витрати на здійснення одного перевезення</t>
  </si>
  <si>
    <t>кількість</t>
  </si>
  <si>
    <t>відсоток відшкодування до понесених витрат</t>
  </si>
  <si>
    <t>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Завдання бюджетної програми протягом року виконувались відповідно до законодавства з дотриманням правил запровадженням воєнного стану.</t>
  </si>
  <si>
    <t>Відхилення фактичного показника середні витрати на здійснення одного перевезення від затвердженого результативного показника пояснюється відхіленням в розрахунках калькуляції на послуги автобуса за маршрутом на одне перевезення в залежності від відстані та калькуляції на послуги атобуса очікування.</t>
  </si>
  <si>
    <t xml:space="preserve">Відхилення фактичного показника відсоток відшкодування до понесених витрат від затвердженого результативного показника не мають відхилення. </t>
  </si>
  <si>
    <t>про виконання паспорта бюджетної програми місцевого бюджету на 2023 рік</t>
  </si>
  <si>
    <t>Програма заходів національного спротиву Хмельницької міської територіальної громади на 2023 рік (із змінами)</t>
  </si>
  <si>
    <t>Костянтин КОСТИК</t>
  </si>
  <si>
    <t>7413</t>
  </si>
  <si>
    <t>0451</t>
  </si>
  <si>
    <t xml:space="preserve"> Інші заходи у сфері автотранспорту</t>
  </si>
  <si>
    <t xml:space="preserve">Забезпечення виконання заходів підготовки території Хмельницької міської територіальної громади до оборони в особливий період  </t>
  </si>
  <si>
    <t xml:space="preserve">Своєчасне реагування та вжиття необхідних заходів з метою сприяння оборони України в умовах воєнного стану </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</si>
  <si>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Відхилення фактичного показника від планового за 2023 рік виникло внаслідок невеликої кількості замовлень на транспортні послуги з перевезення військовослужбовців до медичних установ в 2023 році</t>
  </si>
  <si>
    <t>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невеликої кількостю замовлень на транспортні послуги з перевезення військовослужбовців до медичних установ в 2023 році</t>
  </si>
  <si>
    <t>Відхилення фактичного показника кількості перевезень від затвердженого результативного показника пояснюється невеликої кількостю замовлень на транспортні послуги з перевезення військовослужбовців до медичних установ в 2023 році</t>
  </si>
  <si>
    <t>в тому числі: забезпечення перевезення військовослужбовців до медичних установ та між ними на різних етапах медичної евакуації</t>
  </si>
  <si>
    <t>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1917413 на 2023 рік. Укладено 29 договорів на оплату витрат на транспортні послуги з перевезення  військовослужбовців до медичних установ та між ними на різних етапах медичної евакуації на загальну суму 158918,00 гривень. Касові видатки за 2023 рік за загальним фондом на 346 622,00 грн менше видатків затверджених паспортом бюджетної програми. Відхилення між фактичними та плановими показниками 2023 року пояснюється зменшенням замовлень на транспортні послуги з перевезення в жовтні - грудні 2023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</si>
</sst>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u/>
      <sz val="11"/>
      <color theme="1"/>
      <name val="Times New Roman"/>
      <family val="1"/>
      <charset val="204"/>
    </font>
    <font>
      <b/>
      <sz val="11"/>
      <color theme="1"/>
      <name val="Times New Roman"/>
      <family val="1"/>
      <charset val="204"/>
    </font>
    <font>
      <b/>
      <sz val="12"/>
      <color theme="1"/>
      <name val="Times New Roman"/>
      <family val="1"/>
      <charset val="204"/>
    </font>
    <font>
      <sz val="9"/>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1">
    <xf numFmtId="0" fontId="0" fillId="0" borderId="0" xfId="0"/>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0" xfId="0" applyFont="1" applyFill="1"/>
    <xf numFmtId="0" fontId="14" fillId="0" borderId="0" xfId="0" applyFont="1" applyFill="1" applyAlignment="1">
      <alignment horizontal="left" vertical="top" wrapText="1"/>
    </xf>
    <xf numFmtId="0" fontId="13" fillId="0" borderId="0" xfId="0" applyFont="1" applyFill="1" applyAlignment="1">
      <alignment horizontal="center" vertical="center"/>
    </xf>
    <xf numFmtId="0" fontId="13" fillId="0" borderId="0" xfId="0" applyFont="1" applyFill="1" applyAlignment="1">
      <alignment horizontal="center" vertical="center"/>
    </xf>
    <xf numFmtId="0" fontId="11" fillId="0" borderId="4" xfId="0" applyFont="1" applyFill="1" applyBorder="1" applyAlignment="1">
      <alignment vertical="center" wrapText="1"/>
    </xf>
    <xf numFmtId="0" fontId="22"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1" fillId="0" borderId="0" xfId="0" applyFont="1" applyFill="1"/>
    <xf numFmtId="0" fontId="14" fillId="0" borderId="2" xfId="0" applyFont="1" applyFill="1" applyBorder="1" applyAlignment="1">
      <alignment horizontal="center" vertical="top" wrapText="1"/>
    </xf>
    <xf numFmtId="0" fontId="24" fillId="0" borderId="2" xfId="0" applyFont="1" applyFill="1" applyBorder="1" applyAlignment="1">
      <alignment horizontal="center" vertical="top" wrapText="1"/>
    </xf>
    <xf numFmtId="0" fontId="0" fillId="0" borderId="0" xfId="0" applyFill="1"/>
    <xf numFmtId="0" fontId="14" fillId="0" borderId="2" xfId="0" applyFont="1" applyFill="1" applyBorder="1" applyAlignment="1">
      <alignment horizontal="center" vertical="top"/>
    </xf>
    <xf numFmtId="0" fontId="11" fillId="0" borderId="4" xfId="0" applyFont="1" applyFill="1" applyBorder="1" applyAlignment="1">
      <alignment vertical="top" wrapText="1"/>
    </xf>
    <xf numFmtId="0" fontId="22" fillId="0" borderId="4" xfId="0" applyFont="1" applyFill="1" applyBorder="1" applyAlignment="1">
      <alignment horizontal="center" vertical="top" wrapText="1"/>
    </xf>
    <xf numFmtId="0" fontId="11" fillId="0" borderId="0" xfId="0" applyFont="1" applyFill="1" applyBorder="1" applyAlignment="1">
      <alignment wrapText="1"/>
    </xf>
    <xf numFmtId="0" fontId="22" fillId="0" borderId="4" xfId="0" applyFont="1" applyFill="1" applyBorder="1" applyAlignment="1">
      <alignment horizontal="center" wrapText="1"/>
    </xf>
    <xf numFmtId="49" fontId="22" fillId="0" borderId="4" xfId="0" applyNumberFormat="1" applyFont="1" applyFill="1" applyBorder="1" applyAlignment="1">
      <alignment horizontal="center" wrapText="1"/>
    </xf>
    <xf numFmtId="0" fontId="14" fillId="0" borderId="2" xfId="0" applyFont="1" applyFill="1" applyBorder="1" applyAlignment="1">
      <alignment vertical="top" wrapText="1"/>
    </xf>
    <xf numFmtId="0" fontId="14" fillId="0" borderId="2" xfId="0" applyFont="1" applyFill="1" applyBorder="1" applyAlignment="1">
      <alignment horizontal="center" vertical="top" wrapText="1"/>
    </xf>
    <xf numFmtId="0" fontId="10" fillId="0" borderId="0" xfId="0" applyFont="1" applyFill="1" applyAlignment="1">
      <alignment vertical="center" wrapText="1"/>
    </xf>
    <xf numFmtId="0" fontId="10" fillId="0" borderId="0" xfId="0" applyFont="1" applyFill="1"/>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0" xfId="0" applyFont="1" applyFill="1"/>
    <xf numFmtId="0" fontId="10" fillId="0" borderId="0" xfId="0" applyFont="1" applyFill="1" applyAlignment="1">
      <alignment vertical="center"/>
    </xf>
    <xf numFmtId="0" fontId="15" fillId="0" borderId="0" xfId="0" applyFont="1" applyFill="1" applyAlignment="1">
      <alignment vertical="center" wrapText="1"/>
    </xf>
    <xf numFmtId="0" fontId="21" fillId="0" borderId="0" xfId="0" applyFont="1" applyFill="1" applyAlignment="1">
      <alignment vertical="center"/>
    </xf>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0" fillId="0" borderId="0" xfId="0" applyFont="1" applyFill="1"/>
    <xf numFmtId="0" fontId="10" fillId="0" borderId="0" xfId="0" applyFont="1" applyFill="1" applyAlignment="1">
      <alignment vertical="center" wrapText="1"/>
    </xf>
    <xf numFmtId="0" fontId="15" fillId="0" borderId="4"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2" xfId="0"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5" xfId="0" applyFont="1" applyFill="1" applyBorder="1" applyAlignment="1">
      <alignment horizontal="left" vertical="center" wrapText="1"/>
    </xf>
    <xf numFmtId="2" fontId="15"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6"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49" fontId="12" fillId="0" borderId="0" xfId="0" applyNumberFormat="1" applyFont="1" applyFill="1"/>
    <xf numFmtId="0" fontId="10" fillId="0" borderId="0" xfId="0" applyFont="1" applyFill="1" applyAlignment="1">
      <alignment horizontal="left" vertical="center" wrapText="1"/>
    </xf>
    <xf numFmtId="0" fontId="10" fillId="0" borderId="0" xfId="0" applyFont="1" applyFill="1" applyAlignment="1">
      <alignment horizontal="left"/>
    </xf>
    <xf numFmtId="0" fontId="13" fillId="0" borderId="1" xfId="0" applyFont="1" applyFill="1" applyBorder="1" applyAlignment="1">
      <alignment horizontal="center" vertical="center" wrapText="1"/>
    </xf>
    <xf numFmtId="0" fontId="18" fillId="0" borderId="1" xfId="0" applyFont="1" applyFill="1" applyBorder="1" applyAlignment="1">
      <alignment vertical="center" wrapText="1"/>
    </xf>
    <xf numFmtId="3" fontId="9"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vertical="center" wrapText="1"/>
    </xf>
    <xf numFmtId="1"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wrapText="1"/>
    </xf>
    <xf numFmtId="0" fontId="20" fillId="0" borderId="1" xfId="0" applyFont="1" applyFill="1" applyBorder="1" applyAlignment="1">
      <alignment horizontal="center" wrapText="1"/>
    </xf>
    <xf numFmtId="0" fontId="20"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wrapText="1"/>
    </xf>
    <xf numFmtId="0" fontId="20"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0" borderId="6" xfId="0" applyFont="1" applyFill="1" applyBorder="1" applyAlignment="1">
      <alignment horizontal="center"/>
    </xf>
    <xf numFmtId="0" fontId="11" fillId="0" borderId="5"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xf>
    <xf numFmtId="0" fontId="20" fillId="0" borderId="5" xfId="0" applyFont="1" applyFill="1" applyBorder="1" applyAlignment="1">
      <alignment horizontal="left"/>
    </xf>
    <xf numFmtId="0" fontId="20" fillId="0" borderId="3" xfId="0" applyFont="1" applyFill="1" applyBorder="1" applyAlignment="1">
      <alignment horizontal="left"/>
    </xf>
    <xf numFmtId="0" fontId="10" fillId="0" borderId="0" xfId="0" applyFont="1" applyFill="1" applyAlignment="1">
      <alignment vertical="top"/>
    </xf>
    <xf numFmtId="0" fontId="16" fillId="0" borderId="0" xfId="0" applyFont="1" applyFill="1" applyAlignment="1">
      <alignment vertical="top"/>
    </xf>
    <xf numFmtId="0" fontId="17" fillId="0" borderId="0" xfId="0" applyFont="1" applyFill="1"/>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xf numFmtId="0" fontId="5"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4" xfId="0" applyFont="1" applyFill="1" applyBorder="1" applyAlignment="1">
      <alignment horizontal="center"/>
    </xf>
    <xf numFmtId="0" fontId="20" fillId="0" borderId="4" xfId="0" applyFont="1" applyFill="1" applyBorder="1" applyAlignment="1">
      <alignment horizontal="center"/>
    </xf>
    <xf numFmtId="0" fontId="13" fillId="0" borderId="0" xfId="0" applyFont="1" applyFill="1" applyAlignment="1">
      <alignment horizontal="left" vertical="center" wrapText="1"/>
    </xf>
    <xf numFmtId="0" fontId="14" fillId="0" borderId="2" xfId="0" applyFont="1" applyFill="1" applyBorder="1" applyAlignment="1">
      <alignment horizontal="center" vertical="top"/>
    </xf>
    <xf numFmtId="0" fontId="2" fillId="0" borderId="2"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abSelected="1" view="pageBreakPreview" zoomScaleNormal="100" zoomScaleSheetLayoutView="100" workbookViewId="0">
      <selection activeCell="O72" sqref="O72"/>
    </sheetView>
  </sheetViews>
  <sheetFormatPr defaultRowHeight="15.75" x14ac:dyDescent="0.25"/>
  <cols>
    <col min="1" max="1" width="5.28515625" style="6" customWidth="1"/>
    <col min="2" max="2" width="18.5703125" style="6" customWidth="1"/>
    <col min="3" max="3" width="11.42578125" style="6" customWidth="1"/>
    <col min="4" max="4" width="13.42578125" style="6" customWidth="1"/>
    <col min="5" max="11" width="13" style="6" customWidth="1"/>
    <col min="12" max="13" width="13.140625" style="6" customWidth="1"/>
    <col min="14" max="14" width="9.140625" style="6"/>
    <col min="15" max="15" width="23.7109375" style="6" customWidth="1"/>
    <col min="16" max="16384" width="9.140625" style="6"/>
  </cols>
  <sheetData>
    <row r="1" spans="1:13" ht="15.75" customHeight="1" x14ac:dyDescent="0.25">
      <c r="J1" s="7" t="s">
        <v>51</v>
      </c>
      <c r="K1" s="7"/>
      <c r="L1" s="7"/>
      <c r="M1" s="7"/>
    </row>
    <row r="2" spans="1:13" x14ac:dyDescent="0.25">
      <c r="J2" s="7"/>
      <c r="K2" s="7"/>
      <c r="L2" s="7"/>
      <c r="M2" s="7"/>
    </row>
    <row r="3" spans="1:13" x14ac:dyDescent="0.25">
      <c r="J3" s="7"/>
      <c r="K3" s="7"/>
      <c r="L3" s="7"/>
      <c r="M3" s="7"/>
    </row>
    <row r="4" spans="1:13" ht="16.5" customHeight="1" x14ac:dyDescent="0.25">
      <c r="J4" s="7"/>
      <c r="K4" s="7"/>
      <c r="L4" s="7"/>
      <c r="M4" s="7"/>
    </row>
    <row r="5" spans="1:13" x14ac:dyDescent="0.25">
      <c r="A5" s="8" t="s">
        <v>10</v>
      </c>
      <c r="B5" s="8"/>
      <c r="C5" s="8"/>
      <c r="D5" s="8"/>
      <c r="E5" s="8"/>
      <c r="F5" s="8"/>
      <c r="G5" s="8"/>
      <c r="H5" s="8"/>
      <c r="I5" s="8"/>
      <c r="J5" s="8"/>
      <c r="K5" s="8"/>
      <c r="L5" s="8"/>
      <c r="M5" s="8"/>
    </row>
    <row r="6" spans="1:13" x14ac:dyDescent="0.25">
      <c r="A6" s="8" t="s">
        <v>71</v>
      </c>
      <c r="B6" s="8"/>
      <c r="C6" s="8"/>
      <c r="D6" s="8"/>
      <c r="E6" s="8"/>
      <c r="F6" s="8"/>
      <c r="G6" s="8"/>
      <c r="H6" s="8"/>
      <c r="I6" s="8"/>
      <c r="J6" s="8"/>
      <c r="K6" s="8"/>
      <c r="L6" s="8"/>
      <c r="M6" s="8"/>
    </row>
    <row r="7" spans="1:13" x14ac:dyDescent="0.25">
      <c r="A7" s="9"/>
      <c r="B7" s="9"/>
      <c r="C7" s="9"/>
      <c r="D7" s="9"/>
      <c r="E7" s="9"/>
      <c r="F7" s="9"/>
      <c r="G7" s="9"/>
      <c r="H7" s="9"/>
      <c r="I7" s="9"/>
      <c r="J7" s="9"/>
      <c r="K7" s="9"/>
      <c r="L7" s="9"/>
      <c r="M7" s="9"/>
    </row>
    <row r="8" spans="1:13" ht="15.75" customHeight="1" x14ac:dyDescent="0.25">
      <c r="A8" s="10" t="s">
        <v>31</v>
      </c>
      <c r="B8" s="11">
        <v>1900000</v>
      </c>
      <c r="C8" s="11"/>
      <c r="D8" s="12" t="s">
        <v>40</v>
      </c>
      <c r="E8" s="12"/>
      <c r="F8" s="12"/>
      <c r="G8" s="12"/>
      <c r="H8" s="12"/>
      <c r="I8" s="12"/>
      <c r="J8" s="12"/>
      <c r="K8" s="12"/>
      <c r="L8" s="12"/>
    </row>
    <row r="9" spans="1:13" ht="36.75" customHeight="1" x14ac:dyDescent="0.25">
      <c r="A9" s="13"/>
      <c r="B9" s="14" t="s">
        <v>34</v>
      </c>
      <c r="C9" s="14"/>
      <c r="D9" s="15" t="s">
        <v>0</v>
      </c>
      <c r="E9" s="15"/>
      <c r="F9" s="15"/>
      <c r="G9" s="15"/>
      <c r="H9" s="15"/>
      <c r="I9" s="15"/>
      <c r="J9" s="15"/>
      <c r="K9" s="16"/>
      <c r="L9" s="17"/>
    </row>
    <row r="10" spans="1:13" ht="20.25" customHeight="1" x14ac:dyDescent="0.25">
      <c r="A10" s="18" t="s">
        <v>32</v>
      </c>
      <c r="B10" s="19">
        <v>1910000</v>
      </c>
      <c r="C10" s="19"/>
      <c r="D10" s="12" t="s">
        <v>40</v>
      </c>
      <c r="E10" s="12"/>
      <c r="F10" s="12"/>
      <c r="G10" s="12"/>
      <c r="H10" s="12"/>
      <c r="I10" s="12"/>
      <c r="J10" s="12"/>
      <c r="K10" s="12"/>
      <c r="L10" s="12"/>
    </row>
    <row r="11" spans="1:13" ht="25.5" customHeight="1" x14ac:dyDescent="0.25">
      <c r="A11" s="13"/>
      <c r="B11" s="14" t="s">
        <v>34</v>
      </c>
      <c r="C11" s="14"/>
      <c r="D11" s="15" t="s">
        <v>0</v>
      </c>
      <c r="E11" s="15"/>
      <c r="F11" s="15"/>
      <c r="G11" s="15"/>
      <c r="H11" s="15"/>
      <c r="I11" s="15"/>
      <c r="J11" s="15"/>
      <c r="K11" s="16"/>
      <c r="L11" s="17"/>
    </row>
    <row r="12" spans="1:13" ht="34.5" customHeight="1" x14ac:dyDescent="0.25">
      <c r="A12" s="20" t="s">
        <v>33</v>
      </c>
      <c r="B12" s="21">
        <v>1917413</v>
      </c>
      <c r="C12" s="21"/>
      <c r="D12" s="22" t="s">
        <v>74</v>
      </c>
      <c r="E12" s="22"/>
      <c r="F12" s="22" t="s">
        <v>75</v>
      </c>
      <c r="G12" s="22"/>
      <c r="H12" s="19" t="s">
        <v>76</v>
      </c>
      <c r="I12" s="19"/>
      <c r="J12" s="19"/>
      <c r="K12" s="19"/>
      <c r="L12" s="19"/>
    </row>
    <row r="13" spans="1:13" ht="35.25" customHeight="1" x14ac:dyDescent="0.25">
      <c r="A13" s="13"/>
      <c r="B13" s="14" t="s">
        <v>34</v>
      </c>
      <c r="C13" s="14"/>
      <c r="D13" s="14" t="s">
        <v>35</v>
      </c>
      <c r="E13" s="14"/>
      <c r="F13" s="23" t="s">
        <v>36</v>
      </c>
      <c r="G13" s="23"/>
      <c r="H13" s="14" t="s">
        <v>37</v>
      </c>
      <c r="I13" s="14"/>
      <c r="J13" s="14"/>
      <c r="K13" s="14"/>
      <c r="L13" s="24"/>
    </row>
    <row r="14" spans="1:13" ht="17.25" customHeight="1" x14ac:dyDescent="0.25">
      <c r="A14" s="25" t="s">
        <v>20</v>
      </c>
      <c r="B14" s="25"/>
      <c r="C14" s="25"/>
      <c r="D14" s="25"/>
      <c r="E14" s="25"/>
      <c r="F14" s="25"/>
      <c r="G14" s="25"/>
      <c r="H14" s="25"/>
      <c r="I14" s="25"/>
      <c r="J14" s="25"/>
      <c r="K14" s="25"/>
      <c r="L14" s="25"/>
      <c r="M14" s="25"/>
    </row>
    <row r="15" spans="1:13" ht="7.5" customHeight="1" x14ac:dyDescent="0.25">
      <c r="A15" s="26"/>
    </row>
    <row r="16" spans="1:13" ht="31.5" x14ac:dyDescent="0.25">
      <c r="A16" s="27" t="s">
        <v>17</v>
      </c>
      <c r="B16" s="28" t="s">
        <v>18</v>
      </c>
      <c r="C16" s="29"/>
      <c r="D16" s="29"/>
      <c r="E16" s="29"/>
      <c r="F16" s="29"/>
      <c r="G16" s="29"/>
      <c r="H16" s="29"/>
      <c r="I16" s="29"/>
      <c r="J16" s="29"/>
      <c r="K16" s="29"/>
      <c r="L16" s="29"/>
      <c r="M16" s="30"/>
    </row>
    <row r="17" spans="1:13" s="35" customFormat="1" ht="15" customHeight="1" x14ac:dyDescent="0.25">
      <c r="A17" s="31">
        <v>1</v>
      </c>
      <c r="B17" s="32" t="s">
        <v>44</v>
      </c>
      <c r="C17" s="33"/>
      <c r="D17" s="33"/>
      <c r="E17" s="33"/>
      <c r="F17" s="33"/>
      <c r="G17" s="33"/>
      <c r="H17" s="33"/>
      <c r="I17" s="33"/>
      <c r="J17" s="33"/>
      <c r="K17" s="33"/>
      <c r="L17" s="33"/>
      <c r="M17" s="34"/>
    </row>
    <row r="18" spans="1:13" ht="10.5" customHeight="1" x14ac:dyDescent="0.25">
      <c r="A18" s="26"/>
    </row>
    <row r="19" spans="1:13" x14ac:dyDescent="0.25">
      <c r="A19" s="36" t="s">
        <v>21</v>
      </c>
    </row>
    <row r="20" spans="1:13" s="35" customFormat="1" ht="21.75" customHeight="1" x14ac:dyDescent="0.25">
      <c r="A20" s="37"/>
      <c r="B20" s="38" t="s">
        <v>77</v>
      </c>
      <c r="C20" s="38"/>
      <c r="D20" s="38"/>
      <c r="E20" s="38"/>
      <c r="F20" s="38"/>
      <c r="G20" s="38"/>
      <c r="H20" s="38"/>
      <c r="I20" s="38"/>
      <c r="J20" s="38"/>
      <c r="K20" s="38"/>
      <c r="L20" s="38"/>
      <c r="M20" s="38"/>
    </row>
    <row r="21" spans="1:13" x14ac:dyDescent="0.25">
      <c r="A21" s="36" t="s">
        <v>22</v>
      </c>
    </row>
    <row r="22" spans="1:13" ht="9" customHeight="1" x14ac:dyDescent="0.25">
      <c r="A22" s="26"/>
    </row>
    <row r="23" spans="1:13" ht="29.25" customHeight="1" x14ac:dyDescent="0.25">
      <c r="A23" s="27" t="s">
        <v>17</v>
      </c>
      <c r="B23" s="28" t="s">
        <v>2</v>
      </c>
      <c r="C23" s="29"/>
      <c r="D23" s="29"/>
      <c r="E23" s="29"/>
      <c r="F23" s="29"/>
      <c r="G23" s="29"/>
      <c r="H23" s="29"/>
      <c r="I23" s="29"/>
      <c r="J23" s="29"/>
      <c r="K23" s="29"/>
      <c r="L23" s="29"/>
      <c r="M23" s="30"/>
    </row>
    <row r="24" spans="1:13" ht="15.75" customHeight="1" x14ac:dyDescent="0.25">
      <c r="A24" s="27">
        <v>1</v>
      </c>
      <c r="B24" s="39" t="s">
        <v>78</v>
      </c>
      <c r="C24" s="40"/>
      <c r="D24" s="40"/>
      <c r="E24" s="40"/>
      <c r="F24" s="40"/>
      <c r="G24" s="40"/>
      <c r="H24" s="40"/>
      <c r="I24" s="40"/>
      <c r="J24" s="40"/>
      <c r="K24" s="40"/>
      <c r="L24" s="40"/>
      <c r="M24" s="41"/>
    </row>
    <row r="25" spans="1:13" ht="9" customHeight="1" x14ac:dyDescent="0.25">
      <c r="A25" s="26"/>
    </row>
    <row r="26" spans="1:13" x14ac:dyDescent="0.25">
      <c r="A26" s="36" t="s">
        <v>23</v>
      </c>
    </row>
    <row r="27" spans="1:13" ht="16.5" customHeight="1" x14ac:dyDescent="0.25">
      <c r="A27" s="42" t="s">
        <v>53</v>
      </c>
      <c r="B27" s="43"/>
    </row>
    <row r="28" spans="1:13" ht="15.75" customHeight="1" x14ac:dyDescent="0.25">
      <c r="A28" s="26"/>
      <c r="L28" s="44" t="s">
        <v>19</v>
      </c>
      <c r="M28" s="44"/>
    </row>
    <row r="29" spans="1:13" ht="30" customHeight="1" x14ac:dyDescent="0.25">
      <c r="A29" s="45" t="s">
        <v>17</v>
      </c>
      <c r="B29" s="46" t="s">
        <v>24</v>
      </c>
      <c r="C29" s="47"/>
      <c r="D29" s="48"/>
      <c r="E29" s="28" t="s">
        <v>11</v>
      </c>
      <c r="F29" s="29"/>
      <c r="G29" s="30"/>
      <c r="H29" s="28" t="s">
        <v>25</v>
      </c>
      <c r="I29" s="29"/>
      <c r="J29" s="30"/>
      <c r="K29" s="28" t="s">
        <v>12</v>
      </c>
      <c r="L29" s="29"/>
      <c r="M29" s="30"/>
    </row>
    <row r="30" spans="1:13" ht="31.5" customHeight="1" x14ac:dyDescent="0.25">
      <c r="A30" s="49"/>
      <c r="B30" s="50"/>
      <c r="C30" s="51"/>
      <c r="D30" s="52"/>
      <c r="E30" s="27" t="s">
        <v>13</v>
      </c>
      <c r="F30" s="27" t="s">
        <v>14</v>
      </c>
      <c r="G30" s="27" t="s">
        <v>15</v>
      </c>
      <c r="H30" s="27" t="s">
        <v>13</v>
      </c>
      <c r="I30" s="27" t="s">
        <v>14</v>
      </c>
      <c r="J30" s="27" t="s">
        <v>15</v>
      </c>
      <c r="K30" s="27" t="s">
        <v>13</v>
      </c>
      <c r="L30" s="27" t="s">
        <v>14</v>
      </c>
      <c r="M30" s="27" t="s">
        <v>15</v>
      </c>
    </row>
    <row r="31" spans="1:13" ht="13.5" customHeight="1" x14ac:dyDescent="0.25">
      <c r="A31" s="27">
        <v>1</v>
      </c>
      <c r="B31" s="28">
        <v>2</v>
      </c>
      <c r="C31" s="29"/>
      <c r="D31" s="30"/>
      <c r="E31" s="27">
        <v>3</v>
      </c>
      <c r="F31" s="27">
        <v>4</v>
      </c>
      <c r="G31" s="27">
        <v>5</v>
      </c>
      <c r="H31" s="27">
        <v>6</v>
      </c>
      <c r="I31" s="27">
        <v>7</v>
      </c>
      <c r="J31" s="27">
        <v>8</v>
      </c>
      <c r="K31" s="27">
        <v>9</v>
      </c>
      <c r="L31" s="27">
        <v>10</v>
      </c>
      <c r="M31" s="27">
        <v>11</v>
      </c>
    </row>
    <row r="32" spans="1:13" ht="30" customHeight="1" x14ac:dyDescent="0.25">
      <c r="A32" s="27">
        <v>1</v>
      </c>
      <c r="B32" s="32" t="s">
        <v>45</v>
      </c>
      <c r="C32" s="33"/>
      <c r="D32" s="34"/>
      <c r="E32" s="53">
        <v>505540</v>
      </c>
      <c r="F32" s="54"/>
      <c r="G32" s="54">
        <f>SUM(E32:F32)</f>
        <v>505540</v>
      </c>
      <c r="H32" s="55">
        <v>158918.03</v>
      </c>
      <c r="I32" s="55"/>
      <c r="J32" s="55">
        <f>SUM(H32:I32)</f>
        <v>158918.03</v>
      </c>
      <c r="K32" s="55">
        <f>SUM(H32)-E32</f>
        <v>-346621.97</v>
      </c>
      <c r="L32" s="55"/>
      <c r="M32" s="55">
        <f>SUM(K32:L32)</f>
        <v>-346621.97</v>
      </c>
    </row>
    <row r="33" spans="1:15" ht="10.5" customHeight="1" x14ac:dyDescent="0.25">
      <c r="A33" s="56"/>
      <c r="B33" s="57"/>
      <c r="C33" s="57"/>
      <c r="D33" s="57"/>
      <c r="E33" s="58"/>
      <c r="F33" s="59"/>
      <c r="G33" s="59"/>
      <c r="H33" s="59"/>
      <c r="I33" s="59"/>
      <c r="J33" s="59"/>
      <c r="K33" s="59"/>
      <c r="L33" s="59"/>
      <c r="M33" s="60"/>
    </row>
    <row r="34" spans="1:15" ht="29.25" customHeight="1" x14ac:dyDescent="0.25">
      <c r="A34" s="39" t="s">
        <v>57</v>
      </c>
      <c r="B34" s="40"/>
      <c r="C34" s="40"/>
      <c r="D34" s="40"/>
      <c r="E34" s="40"/>
      <c r="F34" s="40"/>
      <c r="G34" s="40"/>
      <c r="H34" s="40"/>
      <c r="I34" s="40"/>
      <c r="J34" s="40"/>
      <c r="K34" s="40"/>
      <c r="L34" s="40"/>
      <c r="M34" s="41"/>
    </row>
    <row r="35" spans="1:15" ht="29.25" customHeight="1" x14ac:dyDescent="0.25">
      <c r="A35" s="1" t="s">
        <v>58</v>
      </c>
      <c r="B35" s="61" t="s">
        <v>59</v>
      </c>
      <c r="C35" s="62"/>
      <c r="D35" s="62"/>
      <c r="E35" s="62"/>
      <c r="F35" s="62"/>
      <c r="G35" s="62"/>
      <c r="H35" s="62"/>
      <c r="I35" s="62"/>
      <c r="J35" s="62"/>
      <c r="K35" s="62"/>
      <c r="L35" s="62"/>
      <c r="M35" s="63"/>
    </row>
    <row r="36" spans="1:15" ht="20.25" customHeight="1" x14ac:dyDescent="0.25">
      <c r="A36" s="1">
        <v>1</v>
      </c>
      <c r="B36" s="64">
        <v>2</v>
      </c>
      <c r="C36" s="65"/>
      <c r="D36" s="65"/>
      <c r="E36" s="65"/>
      <c r="F36" s="65"/>
      <c r="G36" s="65"/>
      <c r="H36" s="65"/>
      <c r="I36" s="65"/>
      <c r="J36" s="65"/>
      <c r="K36" s="65"/>
      <c r="L36" s="65"/>
      <c r="M36" s="66"/>
    </row>
    <row r="37" spans="1:15" ht="38.25" customHeight="1" x14ac:dyDescent="0.25">
      <c r="A37" s="2"/>
      <c r="B37" s="67" t="s">
        <v>79</v>
      </c>
      <c r="C37" s="68"/>
      <c r="D37" s="68"/>
      <c r="E37" s="68"/>
      <c r="F37" s="68"/>
      <c r="G37" s="68"/>
      <c r="H37" s="68"/>
      <c r="I37" s="68"/>
      <c r="J37" s="68"/>
      <c r="K37" s="68"/>
      <c r="L37" s="68"/>
      <c r="M37" s="68"/>
      <c r="O37" s="69"/>
    </row>
    <row r="38" spans="1:15" ht="15.75" customHeight="1" x14ac:dyDescent="0.25">
      <c r="A38" s="26"/>
    </row>
    <row r="39" spans="1:15" ht="21" customHeight="1" x14ac:dyDescent="0.25">
      <c r="A39" s="70" t="s">
        <v>26</v>
      </c>
      <c r="B39" s="70"/>
      <c r="C39" s="70"/>
      <c r="D39" s="70"/>
      <c r="E39" s="70"/>
      <c r="F39" s="70"/>
      <c r="G39" s="70"/>
      <c r="H39" s="70"/>
      <c r="I39" s="70"/>
      <c r="J39" s="70"/>
      <c r="K39" s="70"/>
      <c r="L39" s="70"/>
      <c r="M39" s="70"/>
    </row>
    <row r="40" spans="1:15" ht="12.75" customHeight="1" x14ac:dyDescent="0.25">
      <c r="M40" s="37" t="s">
        <v>19</v>
      </c>
    </row>
    <row r="41" spans="1:15" ht="6" customHeight="1" x14ac:dyDescent="0.25">
      <c r="A41" s="26"/>
    </row>
    <row r="42" spans="1:15" ht="31.5" customHeight="1" x14ac:dyDescent="0.25">
      <c r="A42" s="45" t="s">
        <v>1</v>
      </c>
      <c r="B42" s="46" t="s">
        <v>27</v>
      </c>
      <c r="C42" s="47"/>
      <c r="D42" s="48"/>
      <c r="E42" s="28" t="s">
        <v>11</v>
      </c>
      <c r="F42" s="29"/>
      <c r="G42" s="30"/>
      <c r="H42" s="28" t="s">
        <v>25</v>
      </c>
      <c r="I42" s="29"/>
      <c r="J42" s="30"/>
      <c r="K42" s="28" t="s">
        <v>12</v>
      </c>
      <c r="L42" s="29"/>
      <c r="M42" s="30"/>
    </row>
    <row r="43" spans="1:15" ht="33.75" customHeight="1" x14ac:dyDescent="0.25">
      <c r="A43" s="49"/>
      <c r="B43" s="50"/>
      <c r="C43" s="51"/>
      <c r="D43" s="52"/>
      <c r="E43" s="27" t="s">
        <v>13</v>
      </c>
      <c r="F43" s="27" t="s">
        <v>14</v>
      </c>
      <c r="G43" s="27" t="s">
        <v>15</v>
      </c>
      <c r="H43" s="27" t="s">
        <v>13</v>
      </c>
      <c r="I43" s="27" t="s">
        <v>14</v>
      </c>
      <c r="J43" s="27" t="s">
        <v>15</v>
      </c>
      <c r="K43" s="27" t="s">
        <v>13</v>
      </c>
      <c r="L43" s="27" t="s">
        <v>14</v>
      </c>
      <c r="M43" s="27" t="s">
        <v>15</v>
      </c>
    </row>
    <row r="44" spans="1:15" x14ac:dyDescent="0.25">
      <c r="A44" s="27">
        <v>1</v>
      </c>
      <c r="B44" s="28">
        <v>2</v>
      </c>
      <c r="C44" s="29"/>
      <c r="D44" s="30"/>
      <c r="E44" s="27">
        <v>3</v>
      </c>
      <c r="F44" s="27">
        <v>4</v>
      </c>
      <c r="G44" s="27">
        <v>5</v>
      </c>
      <c r="H44" s="27">
        <v>6</v>
      </c>
      <c r="I44" s="27">
        <v>7</v>
      </c>
      <c r="J44" s="27">
        <v>8</v>
      </c>
      <c r="K44" s="27">
        <v>9</v>
      </c>
      <c r="L44" s="27">
        <v>10</v>
      </c>
      <c r="M44" s="27">
        <v>11</v>
      </c>
    </row>
    <row r="45" spans="1:15" ht="52.5" customHeight="1" x14ac:dyDescent="0.25">
      <c r="A45" s="31">
        <v>1</v>
      </c>
      <c r="B45" s="32" t="s">
        <v>72</v>
      </c>
      <c r="C45" s="33"/>
      <c r="D45" s="34"/>
      <c r="E45" s="54">
        <f>E32</f>
        <v>505540</v>
      </c>
      <c r="F45" s="54"/>
      <c r="G45" s="54">
        <f>SUM(E45:F45)</f>
        <v>505540</v>
      </c>
      <c r="H45" s="55">
        <f>H32</f>
        <v>158918.03</v>
      </c>
      <c r="I45" s="55"/>
      <c r="J45" s="55">
        <f>SUM(H45:I45)</f>
        <v>158918.03</v>
      </c>
      <c r="K45" s="55">
        <f>SUM(H45)-E45</f>
        <v>-346621.97</v>
      </c>
      <c r="L45" s="55">
        <f>SUM(I45)-F45</f>
        <v>0</v>
      </c>
      <c r="M45" s="55">
        <f>SUM(K45:L45)</f>
        <v>-346621.97</v>
      </c>
    </row>
    <row r="46" spans="1:15" ht="13.5" customHeight="1" x14ac:dyDescent="0.25">
      <c r="A46" s="26"/>
    </row>
    <row r="47" spans="1:15" x14ac:dyDescent="0.25">
      <c r="A47" s="36" t="s">
        <v>28</v>
      </c>
    </row>
    <row r="48" spans="1:15" x14ac:dyDescent="0.25">
      <c r="A48" s="71" t="s">
        <v>60</v>
      </c>
    </row>
    <row r="49" spans="1:13" ht="53.25" customHeight="1" x14ac:dyDescent="0.25">
      <c r="A49" s="45" t="s">
        <v>1</v>
      </c>
      <c r="B49" s="45" t="s">
        <v>16</v>
      </c>
      <c r="C49" s="45" t="s">
        <v>3</v>
      </c>
      <c r="D49" s="45" t="s">
        <v>4</v>
      </c>
      <c r="E49" s="28" t="s">
        <v>11</v>
      </c>
      <c r="F49" s="29"/>
      <c r="G49" s="30"/>
      <c r="H49" s="28" t="s">
        <v>29</v>
      </c>
      <c r="I49" s="29"/>
      <c r="J49" s="30"/>
      <c r="K49" s="28" t="s">
        <v>12</v>
      </c>
      <c r="L49" s="29"/>
      <c r="M49" s="30"/>
    </row>
    <row r="50" spans="1:13" ht="30.75" customHeight="1" x14ac:dyDescent="0.25">
      <c r="A50" s="49"/>
      <c r="B50" s="49"/>
      <c r="C50" s="49"/>
      <c r="D50" s="49"/>
      <c r="E50" s="27" t="s">
        <v>13</v>
      </c>
      <c r="F50" s="27" t="s">
        <v>14</v>
      </c>
      <c r="G50" s="27" t="s">
        <v>15</v>
      </c>
      <c r="H50" s="27" t="s">
        <v>13</v>
      </c>
      <c r="I50" s="27" t="s">
        <v>14</v>
      </c>
      <c r="J50" s="27" t="s">
        <v>15</v>
      </c>
      <c r="K50" s="27" t="s">
        <v>13</v>
      </c>
      <c r="L50" s="27" t="s">
        <v>14</v>
      </c>
      <c r="M50" s="27" t="s">
        <v>15</v>
      </c>
    </row>
    <row r="51" spans="1:13" x14ac:dyDescent="0.25">
      <c r="A51" s="27">
        <v>1</v>
      </c>
      <c r="B51" s="27">
        <v>2</v>
      </c>
      <c r="C51" s="27">
        <v>3</v>
      </c>
      <c r="D51" s="27">
        <v>4</v>
      </c>
      <c r="E51" s="27">
        <v>5</v>
      </c>
      <c r="F51" s="27">
        <v>6</v>
      </c>
      <c r="G51" s="27">
        <v>7</v>
      </c>
      <c r="H51" s="27">
        <v>8</v>
      </c>
      <c r="I51" s="27">
        <v>9</v>
      </c>
      <c r="J51" s="27">
        <v>10</v>
      </c>
      <c r="K51" s="27">
        <v>11</v>
      </c>
      <c r="L51" s="27">
        <v>12</v>
      </c>
      <c r="M51" s="27">
        <v>13</v>
      </c>
    </row>
    <row r="52" spans="1:13" x14ac:dyDescent="0.25">
      <c r="A52" s="27">
        <v>1</v>
      </c>
      <c r="B52" s="72" t="s">
        <v>5</v>
      </c>
      <c r="C52" s="27"/>
      <c r="D52" s="27"/>
      <c r="E52" s="27"/>
      <c r="F52" s="27"/>
      <c r="G52" s="27"/>
      <c r="H52" s="27"/>
      <c r="I52" s="27"/>
      <c r="J52" s="27"/>
      <c r="K52" s="27"/>
      <c r="L52" s="27"/>
      <c r="M52" s="27"/>
    </row>
    <row r="53" spans="1:13" ht="72" customHeight="1" x14ac:dyDescent="0.25">
      <c r="A53" s="31"/>
      <c r="B53" s="73" t="s">
        <v>46</v>
      </c>
      <c r="C53" s="31" t="s">
        <v>42</v>
      </c>
      <c r="D53" s="31" t="s">
        <v>47</v>
      </c>
      <c r="E53" s="54">
        <f>E54</f>
        <v>505540</v>
      </c>
      <c r="F53" s="54">
        <f>F54</f>
        <v>0</v>
      </c>
      <c r="G53" s="54">
        <f>SUM(E53:F53)</f>
        <v>505540</v>
      </c>
      <c r="H53" s="74">
        <f>H54</f>
        <v>158918.03</v>
      </c>
      <c r="I53" s="55">
        <f>I54</f>
        <v>0</v>
      </c>
      <c r="J53" s="55">
        <f>SUM(H53:I53)</f>
        <v>158918.03</v>
      </c>
      <c r="K53" s="55">
        <f>H53-G53</f>
        <v>-346621.97</v>
      </c>
      <c r="L53" s="75">
        <f>SUM(I53)-F53</f>
        <v>0</v>
      </c>
      <c r="M53" s="55">
        <f>K53</f>
        <v>-346621.97</v>
      </c>
    </row>
    <row r="54" spans="1:13" ht="117" customHeight="1" x14ac:dyDescent="0.25">
      <c r="A54" s="31"/>
      <c r="B54" s="73" t="s">
        <v>82</v>
      </c>
      <c r="C54" s="31" t="s">
        <v>42</v>
      </c>
      <c r="D54" s="31" t="s">
        <v>47</v>
      </c>
      <c r="E54" s="53">
        <f>E45</f>
        <v>505540</v>
      </c>
      <c r="F54" s="54">
        <f>F45</f>
        <v>0</v>
      </c>
      <c r="G54" s="54">
        <f>SUM(E54:F54)</f>
        <v>505540</v>
      </c>
      <c r="H54" s="76">
        <f>H45</f>
        <v>158918.03</v>
      </c>
      <c r="I54" s="55">
        <f>I45</f>
        <v>0</v>
      </c>
      <c r="J54" s="55">
        <f>SUM(H54:I54)</f>
        <v>158918.03</v>
      </c>
      <c r="K54" s="55">
        <f>H54-G54</f>
        <v>-346621.97</v>
      </c>
      <c r="L54" s="75">
        <f>SUM(I54)-F54</f>
        <v>0</v>
      </c>
      <c r="M54" s="55">
        <f>K54</f>
        <v>-346621.97</v>
      </c>
    </row>
    <row r="55" spans="1:13" ht="15.75" customHeight="1" x14ac:dyDescent="0.25">
      <c r="A55" s="27">
        <v>2</v>
      </c>
      <c r="B55" s="72" t="s">
        <v>6</v>
      </c>
      <c r="C55" s="27"/>
      <c r="D55" s="27"/>
      <c r="E55" s="27"/>
      <c r="F55" s="27"/>
      <c r="G55" s="27"/>
      <c r="H55" s="27"/>
      <c r="I55" s="27"/>
      <c r="J55" s="27"/>
      <c r="K55" s="27"/>
      <c r="L55" s="27"/>
      <c r="M55" s="27"/>
    </row>
    <row r="56" spans="1:13" ht="43.5" customHeight="1" x14ac:dyDescent="0.25">
      <c r="A56" s="77"/>
      <c r="B56" s="78" t="s">
        <v>64</v>
      </c>
      <c r="C56" s="31" t="s">
        <v>66</v>
      </c>
      <c r="D56" s="31" t="s">
        <v>43</v>
      </c>
      <c r="E56" s="79">
        <f>ROUND(E54/E58,0)</f>
        <v>467</v>
      </c>
      <c r="F56" s="80"/>
      <c r="G56" s="80">
        <f>E56+F56</f>
        <v>467</v>
      </c>
      <c r="H56" s="79">
        <v>29</v>
      </c>
      <c r="I56" s="81"/>
      <c r="J56" s="81">
        <f>H56+I56</f>
        <v>29</v>
      </c>
      <c r="K56" s="82">
        <f>SUM(H56)-E56</f>
        <v>-438</v>
      </c>
      <c r="L56" s="83"/>
      <c r="M56" s="82">
        <f>SUM(K56:L56)</f>
        <v>-438</v>
      </c>
    </row>
    <row r="57" spans="1:13" ht="15.75" customHeight="1" x14ac:dyDescent="0.25">
      <c r="A57" s="27">
        <v>3</v>
      </c>
      <c r="B57" s="72" t="s">
        <v>7</v>
      </c>
      <c r="C57" s="27"/>
      <c r="D57" s="27"/>
      <c r="E57" s="27"/>
      <c r="F57" s="27"/>
      <c r="G57" s="27"/>
      <c r="H57" s="27"/>
      <c r="I57" s="27"/>
      <c r="J57" s="27"/>
      <c r="K57" s="27"/>
      <c r="L57" s="27"/>
      <c r="M57" s="27"/>
    </row>
    <row r="58" spans="1:13" ht="52.5" customHeight="1" x14ac:dyDescent="0.25">
      <c r="A58" s="31"/>
      <c r="B58" s="84" t="s">
        <v>65</v>
      </c>
      <c r="C58" s="85" t="s">
        <v>41</v>
      </c>
      <c r="D58" s="31" t="s">
        <v>43</v>
      </c>
      <c r="E58" s="86">
        <v>1083.55</v>
      </c>
      <c r="F58" s="86"/>
      <c r="G58" s="86">
        <f>E58+F58</f>
        <v>1083.55</v>
      </c>
      <c r="H58" s="79">
        <f>H54/H56</f>
        <v>5479.9320689655169</v>
      </c>
      <c r="I58" s="79"/>
      <c r="J58" s="79">
        <f>H58+I58</f>
        <v>5479.9320689655169</v>
      </c>
      <c r="K58" s="87">
        <f>ROUND(H58,0)-E58</f>
        <v>4396.45</v>
      </c>
      <c r="L58" s="81"/>
      <c r="M58" s="87">
        <f>SUM(K58:L58)</f>
        <v>4396.45</v>
      </c>
    </row>
    <row r="59" spans="1:13" ht="15.75" customHeight="1" x14ac:dyDescent="0.25">
      <c r="A59" s="27">
        <v>4</v>
      </c>
      <c r="B59" s="72" t="s">
        <v>8</v>
      </c>
      <c r="C59" s="27"/>
      <c r="D59" s="27"/>
      <c r="E59" s="27"/>
      <c r="F59" s="27"/>
      <c r="G59" s="27"/>
      <c r="H59" s="27"/>
      <c r="I59" s="27"/>
      <c r="J59" s="27"/>
      <c r="K59" s="27"/>
      <c r="L59" s="27"/>
      <c r="M59" s="27"/>
    </row>
    <row r="60" spans="1:13" ht="56.25" customHeight="1" x14ac:dyDescent="0.25">
      <c r="A60" s="77"/>
      <c r="B60" s="73" t="s">
        <v>67</v>
      </c>
      <c r="C60" s="88" t="s">
        <v>39</v>
      </c>
      <c r="D60" s="77" t="s">
        <v>43</v>
      </c>
      <c r="E60" s="77">
        <v>100</v>
      </c>
      <c r="F60" s="77"/>
      <c r="G60" s="79">
        <f>E60+F60</f>
        <v>100</v>
      </c>
      <c r="H60" s="89">
        <v>100</v>
      </c>
      <c r="I60" s="89"/>
      <c r="J60" s="89">
        <f>H60+I60</f>
        <v>100</v>
      </c>
      <c r="K60" s="89">
        <f>SUM(H60)-E60</f>
        <v>0</v>
      </c>
      <c r="L60" s="89"/>
      <c r="M60" s="89">
        <f>SUM(K60:L60)</f>
        <v>0</v>
      </c>
    </row>
    <row r="61" spans="1:13" ht="21" customHeight="1" x14ac:dyDescent="0.25">
      <c r="A61" s="32" t="s">
        <v>61</v>
      </c>
      <c r="B61" s="33"/>
      <c r="C61" s="33"/>
      <c r="D61" s="33"/>
      <c r="E61" s="33"/>
      <c r="F61" s="33"/>
      <c r="G61" s="33"/>
      <c r="H61" s="33"/>
      <c r="I61" s="33"/>
      <c r="J61" s="33"/>
      <c r="K61" s="33"/>
      <c r="L61" s="33"/>
      <c r="M61" s="34"/>
    </row>
    <row r="62" spans="1:13" ht="57.75" customHeight="1" x14ac:dyDescent="0.25">
      <c r="A62" s="90" t="s">
        <v>58</v>
      </c>
      <c r="B62" s="90" t="s">
        <v>16</v>
      </c>
      <c r="C62" s="90" t="s">
        <v>3</v>
      </c>
      <c r="D62" s="91" t="s">
        <v>62</v>
      </c>
      <c r="E62" s="91"/>
      <c r="F62" s="91"/>
      <c r="G62" s="91"/>
      <c r="H62" s="91"/>
      <c r="I62" s="91"/>
      <c r="J62" s="91"/>
      <c r="K62" s="91"/>
      <c r="L62" s="91"/>
      <c r="M62" s="91"/>
    </row>
    <row r="63" spans="1:13" ht="20.25" customHeight="1" x14ac:dyDescent="0.25">
      <c r="A63" s="92">
        <v>1</v>
      </c>
      <c r="B63" s="92">
        <v>2</v>
      </c>
      <c r="C63" s="92">
        <v>3</v>
      </c>
      <c r="D63" s="93">
        <v>4</v>
      </c>
      <c r="E63" s="93"/>
      <c r="F63" s="93"/>
      <c r="G63" s="93"/>
      <c r="H63" s="93"/>
      <c r="I63" s="93"/>
      <c r="J63" s="93"/>
      <c r="K63" s="93"/>
      <c r="L63" s="93"/>
      <c r="M63" s="93"/>
    </row>
    <row r="64" spans="1:13" ht="18" customHeight="1" x14ac:dyDescent="0.25">
      <c r="A64" s="92">
        <v>1</v>
      </c>
      <c r="B64" s="92" t="s">
        <v>5</v>
      </c>
      <c r="C64" s="92"/>
      <c r="D64" s="93"/>
      <c r="E64" s="93"/>
      <c r="F64" s="93"/>
      <c r="G64" s="93"/>
      <c r="H64" s="93"/>
      <c r="I64" s="93"/>
      <c r="J64" s="93"/>
      <c r="K64" s="93"/>
      <c r="L64" s="93"/>
      <c r="M64" s="93"/>
    </row>
    <row r="65" spans="1:13" ht="65.25" customHeight="1" x14ac:dyDescent="0.25">
      <c r="A65" s="94"/>
      <c r="B65" s="73" t="s">
        <v>46</v>
      </c>
      <c r="C65" s="94" t="str">
        <f>C53</f>
        <v>грн</v>
      </c>
      <c r="D65" s="95" t="s">
        <v>80</v>
      </c>
      <c r="E65" s="95"/>
      <c r="F65" s="95"/>
      <c r="G65" s="95"/>
      <c r="H65" s="95"/>
      <c r="I65" s="95"/>
      <c r="J65" s="95"/>
      <c r="K65" s="95"/>
      <c r="L65" s="95"/>
      <c r="M65" s="95"/>
    </row>
    <row r="66" spans="1:13" ht="113.25" customHeight="1" x14ac:dyDescent="0.25">
      <c r="A66" s="94"/>
      <c r="B66" s="73" t="str">
        <f>B54</f>
        <v>в тому числі: забезпечення перевезення військовослужбовців до медичних установ та між ними на різних етапах медичної евакуації</v>
      </c>
      <c r="C66" s="94" t="str">
        <f>C54</f>
        <v>грн</v>
      </c>
      <c r="D66" s="96" t="str">
        <f>D65</f>
        <v>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невеликої кількостю замовлень на транспортні послуги з перевезення військовослужбовців до медичних установ в 2023 році</v>
      </c>
      <c r="E66" s="96"/>
      <c r="F66" s="96"/>
      <c r="G66" s="96"/>
      <c r="H66" s="96"/>
      <c r="I66" s="96"/>
      <c r="J66" s="96"/>
      <c r="K66" s="96"/>
      <c r="L66" s="96"/>
      <c r="M66" s="96"/>
    </row>
    <row r="67" spans="1:13" ht="18" customHeight="1" x14ac:dyDescent="0.25">
      <c r="A67" s="92">
        <v>2</v>
      </c>
      <c r="B67" s="92" t="s">
        <v>6</v>
      </c>
      <c r="C67" s="92"/>
      <c r="D67" s="93"/>
      <c r="E67" s="93"/>
      <c r="F67" s="93"/>
      <c r="G67" s="93"/>
      <c r="H67" s="93"/>
      <c r="I67" s="93"/>
      <c r="J67" s="93"/>
      <c r="K67" s="93"/>
      <c r="L67" s="93"/>
      <c r="M67" s="93"/>
    </row>
    <row r="68" spans="1:13" ht="38.25" customHeight="1" x14ac:dyDescent="0.25">
      <c r="A68" s="92"/>
      <c r="B68" s="97" t="str">
        <f>B56</f>
        <v>кількість перевезень</v>
      </c>
      <c r="C68" s="94" t="str">
        <f>C56</f>
        <v>кількість</v>
      </c>
      <c r="D68" s="96" t="s">
        <v>81</v>
      </c>
      <c r="E68" s="96"/>
      <c r="F68" s="96"/>
      <c r="G68" s="96"/>
      <c r="H68" s="96"/>
      <c r="I68" s="96"/>
      <c r="J68" s="96"/>
      <c r="K68" s="96"/>
      <c r="L68" s="96"/>
      <c r="M68" s="96"/>
    </row>
    <row r="69" spans="1:13" ht="18" customHeight="1" x14ac:dyDescent="0.25">
      <c r="A69" s="92">
        <v>3</v>
      </c>
      <c r="B69" s="90" t="s">
        <v>7</v>
      </c>
      <c r="C69" s="94"/>
      <c r="D69" s="93"/>
      <c r="E69" s="93"/>
      <c r="F69" s="93"/>
      <c r="G69" s="93"/>
      <c r="H69" s="93"/>
      <c r="I69" s="93"/>
      <c r="J69" s="93"/>
      <c r="K69" s="93"/>
      <c r="L69" s="93"/>
      <c r="M69" s="93"/>
    </row>
    <row r="70" spans="1:13" ht="66.75" customHeight="1" x14ac:dyDescent="0.25">
      <c r="A70" s="92"/>
      <c r="B70" s="98" t="str">
        <f>B58</f>
        <v>середні витрати на здійснення одного перевезення</v>
      </c>
      <c r="C70" s="94" t="str">
        <f>C58</f>
        <v>грн.</v>
      </c>
      <c r="D70" s="96" t="s">
        <v>69</v>
      </c>
      <c r="E70" s="96"/>
      <c r="F70" s="96"/>
      <c r="G70" s="96"/>
      <c r="H70" s="96"/>
      <c r="I70" s="96"/>
      <c r="J70" s="96"/>
      <c r="K70" s="96"/>
      <c r="L70" s="96"/>
      <c r="M70" s="96"/>
    </row>
    <row r="71" spans="1:13" ht="15" customHeight="1" x14ac:dyDescent="0.25">
      <c r="A71" s="92">
        <v>4</v>
      </c>
      <c r="B71" s="99" t="s">
        <v>8</v>
      </c>
      <c r="C71" s="92"/>
      <c r="D71" s="93"/>
      <c r="E71" s="93"/>
      <c r="F71" s="93"/>
      <c r="G71" s="93"/>
      <c r="H71" s="93"/>
      <c r="I71" s="93"/>
      <c r="J71" s="93"/>
      <c r="K71" s="93"/>
      <c r="L71" s="93"/>
      <c r="M71" s="93"/>
    </row>
    <row r="72" spans="1:13" ht="54.75" customHeight="1" x14ac:dyDescent="0.25">
      <c r="A72" s="92"/>
      <c r="B72" s="98" t="str">
        <f>B60</f>
        <v>відсоток відшкодування до понесених витрат</v>
      </c>
      <c r="C72" s="94" t="str">
        <f>C60</f>
        <v>%</v>
      </c>
      <c r="D72" s="96" t="s">
        <v>70</v>
      </c>
      <c r="E72" s="96"/>
      <c r="F72" s="96"/>
      <c r="G72" s="96"/>
      <c r="H72" s="96"/>
      <c r="I72" s="96"/>
      <c r="J72" s="96"/>
      <c r="K72" s="96"/>
      <c r="L72" s="96"/>
      <c r="M72" s="96"/>
    </row>
    <row r="73" spans="1:13" ht="15.75" customHeight="1" x14ac:dyDescent="0.25">
      <c r="A73" s="100"/>
      <c r="B73" s="101"/>
      <c r="C73" s="102"/>
      <c r="D73" s="103"/>
      <c r="E73" s="103"/>
      <c r="F73" s="103"/>
      <c r="G73" s="103"/>
      <c r="H73" s="103"/>
      <c r="I73" s="103"/>
      <c r="J73" s="103"/>
      <c r="K73" s="103"/>
      <c r="L73" s="103"/>
      <c r="M73" s="104"/>
    </row>
    <row r="74" spans="1:13" ht="17.25" customHeight="1" x14ac:dyDescent="0.25">
      <c r="A74" s="105" t="s">
        <v>63</v>
      </c>
      <c r="B74" s="106"/>
      <c r="C74" s="106"/>
      <c r="D74" s="106"/>
      <c r="E74" s="106"/>
      <c r="F74" s="106"/>
      <c r="G74" s="106"/>
      <c r="H74" s="106"/>
      <c r="I74" s="106"/>
      <c r="J74" s="106"/>
      <c r="K74" s="106"/>
      <c r="L74" s="106"/>
      <c r="M74" s="107"/>
    </row>
    <row r="75" spans="1:13" ht="84" customHeight="1" x14ac:dyDescent="0.25">
      <c r="A75" s="3" t="s">
        <v>83</v>
      </c>
      <c r="B75" s="4"/>
      <c r="C75" s="4"/>
      <c r="D75" s="4"/>
      <c r="E75" s="4"/>
      <c r="F75" s="4"/>
      <c r="G75" s="4"/>
      <c r="H75" s="4"/>
      <c r="I75" s="4"/>
      <c r="J75" s="4"/>
      <c r="K75" s="4"/>
      <c r="L75" s="4"/>
      <c r="M75" s="5"/>
    </row>
    <row r="76" spans="1:13" ht="9.75" customHeight="1" x14ac:dyDescent="0.25">
      <c r="A76" s="108"/>
    </row>
    <row r="77" spans="1:13" ht="19.5" customHeight="1" x14ac:dyDescent="0.25">
      <c r="A77" s="36" t="s">
        <v>30</v>
      </c>
      <c r="B77" s="36"/>
      <c r="C77" s="36"/>
      <c r="D77" s="36"/>
    </row>
    <row r="78" spans="1:13" ht="51" customHeight="1" x14ac:dyDescent="0.25">
      <c r="A78" s="39" t="s">
        <v>68</v>
      </c>
      <c r="B78" s="40"/>
      <c r="C78" s="40"/>
      <c r="D78" s="40"/>
      <c r="E78" s="40"/>
      <c r="F78" s="40"/>
      <c r="G78" s="40"/>
      <c r="H78" s="40"/>
      <c r="I78" s="40"/>
      <c r="J78" s="40"/>
      <c r="K78" s="40"/>
      <c r="L78" s="40"/>
      <c r="M78" s="41"/>
    </row>
    <row r="79" spans="1:13" ht="19.5" hidden="1" customHeight="1" x14ac:dyDescent="0.25">
      <c r="A79" s="109" t="s">
        <v>50</v>
      </c>
      <c r="B79" s="109"/>
      <c r="C79" s="109"/>
      <c r="D79" s="109"/>
      <c r="E79" s="110"/>
      <c r="F79" s="110"/>
    </row>
    <row r="80" spans="1:13" ht="20.25" customHeight="1" x14ac:dyDescent="0.25">
      <c r="A80" s="111"/>
      <c r="B80" s="111"/>
      <c r="C80" s="111"/>
      <c r="D80" s="111"/>
      <c r="E80" s="111"/>
      <c r="F80" s="112"/>
      <c r="G80" s="112"/>
      <c r="H80" s="112"/>
      <c r="I80" s="112"/>
      <c r="J80" s="112"/>
      <c r="K80" s="112"/>
      <c r="L80" s="112"/>
      <c r="M80" s="112"/>
    </row>
    <row r="81" spans="1:13" ht="18" customHeight="1" x14ac:dyDescent="0.25">
      <c r="A81" s="113" t="s">
        <v>54</v>
      </c>
      <c r="B81" s="112"/>
      <c r="C81" s="112"/>
      <c r="D81" s="112"/>
      <c r="E81" s="112"/>
      <c r="F81" s="112"/>
      <c r="G81" s="112"/>
      <c r="H81" s="112"/>
      <c r="I81" s="112"/>
      <c r="J81" s="112"/>
      <c r="K81" s="112"/>
      <c r="L81" s="112"/>
      <c r="M81" s="112"/>
    </row>
    <row r="82" spans="1:13" ht="18" customHeight="1" x14ac:dyDescent="0.25">
      <c r="A82" s="113" t="s">
        <v>55</v>
      </c>
      <c r="B82" s="112"/>
      <c r="C82" s="112"/>
      <c r="D82" s="112"/>
      <c r="E82" s="112"/>
      <c r="F82" s="112"/>
      <c r="G82" s="112"/>
      <c r="H82" s="112"/>
      <c r="I82" s="112"/>
      <c r="J82" s="112"/>
      <c r="K82" s="112"/>
      <c r="L82" s="112"/>
      <c r="M82" s="112"/>
    </row>
    <row r="83" spans="1:13" ht="18" customHeight="1" x14ac:dyDescent="0.25">
      <c r="A83" s="113" t="s">
        <v>56</v>
      </c>
      <c r="B83" s="114"/>
      <c r="C83" s="114"/>
      <c r="D83" s="114"/>
      <c r="E83" s="114"/>
      <c r="F83" s="114"/>
      <c r="G83" s="114"/>
      <c r="H83" s="114"/>
      <c r="I83" s="114"/>
      <c r="J83" s="114"/>
      <c r="K83" s="114"/>
      <c r="L83" s="114"/>
      <c r="M83" s="114"/>
    </row>
    <row r="84" spans="1:13" ht="21" customHeight="1" x14ac:dyDescent="0.25">
      <c r="A84" s="113"/>
      <c r="B84" s="114"/>
      <c r="C84" s="114"/>
      <c r="D84" s="114"/>
      <c r="E84" s="114"/>
      <c r="F84" s="114"/>
      <c r="G84" s="114"/>
      <c r="H84" s="114"/>
      <c r="I84" s="114"/>
      <c r="J84" s="114"/>
      <c r="K84" s="114"/>
      <c r="L84" s="114"/>
      <c r="M84" s="114"/>
    </row>
    <row r="85" spans="1:13" ht="15.75" customHeight="1" x14ac:dyDescent="0.25">
      <c r="A85" s="115" t="s">
        <v>48</v>
      </c>
      <c r="B85" s="115"/>
      <c r="C85" s="115"/>
      <c r="D85" s="115"/>
      <c r="E85" s="115"/>
    </row>
    <row r="86" spans="1:13" x14ac:dyDescent="0.25">
      <c r="A86" s="115"/>
      <c r="B86" s="115"/>
      <c r="C86" s="115"/>
      <c r="D86" s="115"/>
      <c r="E86" s="115"/>
      <c r="G86" s="116"/>
      <c r="H86" s="116"/>
      <c r="J86" s="117" t="s">
        <v>73</v>
      </c>
      <c r="K86" s="117"/>
      <c r="L86" s="117"/>
      <c r="M86" s="117"/>
    </row>
    <row r="87" spans="1:13" x14ac:dyDescent="0.25">
      <c r="A87" s="118"/>
      <c r="B87" s="118"/>
      <c r="C87" s="118"/>
      <c r="D87" s="118"/>
      <c r="E87" s="118"/>
      <c r="G87" s="119" t="s">
        <v>9</v>
      </c>
      <c r="H87" s="119"/>
      <c r="J87" s="120" t="s">
        <v>52</v>
      </c>
      <c r="K87" s="120"/>
      <c r="L87" s="120"/>
      <c r="M87" s="120"/>
    </row>
    <row r="88" spans="1:13" ht="15.75" customHeight="1" x14ac:dyDescent="0.25">
      <c r="A88" s="115" t="s">
        <v>38</v>
      </c>
      <c r="B88" s="115"/>
      <c r="C88" s="115"/>
      <c r="D88" s="115"/>
      <c r="E88" s="115"/>
      <c r="G88" s="116"/>
      <c r="H88" s="116"/>
      <c r="J88" s="117" t="s">
        <v>49</v>
      </c>
      <c r="K88" s="117"/>
      <c r="L88" s="117"/>
      <c r="M88" s="117"/>
    </row>
    <row r="89" spans="1:13" x14ac:dyDescent="0.25">
      <c r="A89" s="115"/>
      <c r="B89" s="115"/>
      <c r="C89" s="115"/>
      <c r="D89" s="115"/>
      <c r="E89" s="115"/>
      <c r="G89" s="119" t="s">
        <v>9</v>
      </c>
      <c r="H89" s="119"/>
      <c r="J89" s="120" t="s">
        <v>52</v>
      </c>
      <c r="K89" s="120"/>
      <c r="L89" s="120"/>
      <c r="M89" s="120"/>
    </row>
  </sheetData>
  <mergeCells count="77">
    <mergeCell ref="A85:E86"/>
    <mergeCell ref="D62:M62"/>
    <mergeCell ref="A78:M78"/>
    <mergeCell ref="D69:M69"/>
    <mergeCell ref="D70:M70"/>
    <mergeCell ref="B20:M20"/>
    <mergeCell ref="D66:M66"/>
    <mergeCell ref="A61:M61"/>
    <mergeCell ref="A29:A30"/>
    <mergeCell ref="B35:M35"/>
    <mergeCell ref="D72:M72"/>
    <mergeCell ref="A74:M74"/>
    <mergeCell ref="H49:J49"/>
    <mergeCell ref="H13:K13"/>
    <mergeCell ref="D65:M65"/>
    <mergeCell ref="D67:M67"/>
    <mergeCell ref="D68:M68"/>
    <mergeCell ref="K42:M42"/>
    <mergeCell ref="A42:A43"/>
    <mergeCell ref="B45:D45"/>
    <mergeCell ref="A88:E89"/>
    <mergeCell ref="D12:E12"/>
    <mergeCell ref="F12:G12"/>
    <mergeCell ref="B13:C13"/>
    <mergeCell ref="B16:M16"/>
    <mergeCell ref="B12:C12"/>
    <mergeCell ref="A75:M75"/>
    <mergeCell ref="D71:M71"/>
    <mergeCell ref="G88:H88"/>
    <mergeCell ref="E49:G49"/>
    <mergeCell ref="B9:C9"/>
    <mergeCell ref="J89:M89"/>
    <mergeCell ref="H29:J29"/>
    <mergeCell ref="K29:M29"/>
    <mergeCell ref="D63:M63"/>
    <mergeCell ref="D64:M64"/>
    <mergeCell ref="B11:C11"/>
    <mergeCell ref="A39:M39"/>
    <mergeCell ref="B10:C10"/>
    <mergeCell ref="B44:D44"/>
    <mergeCell ref="B31:D31"/>
    <mergeCell ref="F13:G13"/>
    <mergeCell ref="B17:M17"/>
    <mergeCell ref="D10:L10"/>
    <mergeCell ref="B32:D32"/>
    <mergeCell ref="E29:G29"/>
    <mergeCell ref="B23:M23"/>
    <mergeCell ref="B42:D43"/>
    <mergeCell ref="G87:H87"/>
    <mergeCell ref="D49:D50"/>
    <mergeCell ref="G89:H89"/>
    <mergeCell ref="J87:M87"/>
    <mergeCell ref="J86:M86"/>
    <mergeCell ref="E42:G42"/>
    <mergeCell ref="H42:J42"/>
    <mergeCell ref="K49:M49"/>
    <mergeCell ref="J88:M88"/>
    <mergeCell ref="G86:H86"/>
    <mergeCell ref="J1:M4"/>
    <mergeCell ref="D13:E13"/>
    <mergeCell ref="D11:J11"/>
    <mergeCell ref="A49:A50"/>
    <mergeCell ref="B49:B50"/>
    <mergeCell ref="C49:C50"/>
    <mergeCell ref="B29:D30"/>
    <mergeCell ref="A6:M6"/>
    <mergeCell ref="A14:M14"/>
    <mergeCell ref="B36:M36"/>
    <mergeCell ref="B37:M37"/>
    <mergeCell ref="L28:M28"/>
    <mergeCell ref="A34:M34"/>
    <mergeCell ref="A5:M5"/>
    <mergeCell ref="H12:L12"/>
    <mergeCell ref="D8:L8"/>
    <mergeCell ref="B8:C8"/>
    <mergeCell ref="B24:M24"/>
    <mergeCell ref="D9:J9"/>
  </mergeCells>
  <pageMargins left="0.27559055118110237" right="0.15748031496062992" top="0.55118110236220474" bottom="0.39370078740157483" header="0.31496062992125984" footer="0.31496062992125984"/>
  <pageSetup paperSize="9" scale="84" orientation="landscape" r:id="rId1"/>
  <rowBreaks count="3" manualBreakCount="3">
    <brk id="33" max="12" man="1"/>
    <brk id="53"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1917413</vt:lpstr>
      <vt:lpstr>'1917413'!Область_друку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2024-02-06T12:51:39Z</cp:lastPrinted>
  <dcterms:created xsi:type="dcterms:W3CDTF">2018-12-28T08:43:53Z</dcterms:created>
  <dcterms:modified xsi:type="dcterms:W3CDTF">2024-02-28T14:48:01Z</dcterms:modified>
</cp:coreProperties>
</file>