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3\Лютий\1502\Звіт транспорт\"/>
    </mc:Choice>
  </mc:AlternateContent>
  <bookViews>
    <workbookView xWindow="0" yWindow="0" windowWidth="28800" windowHeight="12435"/>
  </bookViews>
  <sheets>
    <sheet name="1917426" sheetId="9" r:id="rId1"/>
  </sheets>
  <definedNames>
    <definedName name="_xlnm.Print_Area" localSheetId="0">'1917426'!$A$1:$M$155</definedName>
  </definedNames>
  <calcPr calcId="152511"/>
</workbook>
</file>

<file path=xl/calcChain.xml><?xml version="1.0" encoding="utf-8"?>
<calcChain xmlns="http://schemas.openxmlformats.org/spreadsheetml/2006/main">
  <c r="H75" i="9" l="1"/>
  <c r="J75" i="9"/>
  <c r="K75" i="9"/>
  <c r="M75" i="9"/>
  <c r="H74" i="9"/>
  <c r="H68" i="9"/>
  <c r="H63" i="9"/>
  <c r="C131" i="9"/>
  <c r="C130" i="9"/>
  <c r="C129" i="9"/>
  <c r="C128" i="9"/>
  <c r="B131" i="9"/>
  <c r="B130" i="9"/>
  <c r="B129" i="9"/>
  <c r="B128" i="9"/>
  <c r="C126" i="9"/>
  <c r="C124" i="9"/>
  <c r="C125" i="9"/>
  <c r="B125" i="9"/>
  <c r="B126" i="9"/>
  <c r="B124" i="9"/>
  <c r="C122" i="9"/>
  <c r="C121" i="9"/>
  <c r="C120" i="9"/>
  <c r="C119" i="9"/>
  <c r="C118" i="9"/>
  <c r="C117" i="9"/>
  <c r="B122" i="9"/>
  <c r="B121" i="9"/>
  <c r="B120" i="9"/>
  <c r="B118" i="9"/>
  <c r="B119" i="9"/>
  <c r="B117" i="9"/>
  <c r="C115" i="9"/>
  <c r="C114" i="9"/>
  <c r="C113" i="9"/>
  <c r="B115" i="9"/>
  <c r="B114" i="9"/>
  <c r="B113" i="9"/>
  <c r="C112" i="9"/>
  <c r="C111" i="9"/>
  <c r="C110" i="9"/>
  <c r="C109" i="9"/>
  <c r="B112" i="9"/>
  <c r="B111" i="9"/>
  <c r="B110" i="9"/>
  <c r="B109" i="9"/>
  <c r="J100" i="9"/>
  <c r="G100" i="9"/>
  <c r="K37" i="9"/>
  <c r="M37" i="9"/>
  <c r="K38" i="9"/>
  <c r="M38" i="9"/>
  <c r="K36" i="9"/>
  <c r="J92" i="9"/>
  <c r="K92" i="9"/>
  <c r="M92" i="9"/>
  <c r="J91" i="9"/>
  <c r="G92" i="9"/>
  <c r="G91" i="9"/>
  <c r="J88" i="9"/>
  <c r="G88" i="9"/>
  <c r="G87" i="9"/>
  <c r="J87" i="9"/>
  <c r="J84" i="9"/>
  <c r="G84" i="9"/>
  <c r="J83" i="9"/>
  <c r="J79" i="9"/>
  <c r="K79" i="9"/>
  <c r="M79" i="9"/>
  <c r="G79" i="9"/>
  <c r="E75" i="9"/>
  <c r="G75" i="9"/>
  <c r="J74" i="9"/>
  <c r="J76" i="9"/>
  <c r="G76" i="9"/>
  <c r="E74" i="9"/>
  <c r="G74" i="9"/>
  <c r="J69" i="9"/>
  <c r="J70" i="9"/>
  <c r="K70" i="9"/>
  <c r="M70" i="9"/>
  <c r="G69" i="9"/>
  <c r="G70" i="9"/>
  <c r="E68" i="9"/>
  <c r="G68" i="9"/>
  <c r="G64" i="9"/>
  <c r="G65" i="9"/>
  <c r="E63" i="9"/>
  <c r="G63" i="9"/>
  <c r="J63" i="9"/>
  <c r="K63" i="9"/>
  <c r="M63" i="9"/>
  <c r="J64" i="9"/>
  <c r="K64" i="9"/>
  <c r="M64" i="9"/>
  <c r="J51" i="9"/>
  <c r="G51" i="9"/>
  <c r="K100" i="9"/>
  <c r="M100" i="9"/>
  <c r="J103" i="9"/>
  <c r="G103" i="9"/>
  <c r="J96" i="9"/>
  <c r="G96" i="9"/>
  <c r="J97" i="9"/>
  <c r="G97" i="9"/>
  <c r="G83" i="9"/>
  <c r="J73" i="9"/>
  <c r="K73" i="9"/>
  <c r="M73" i="9"/>
  <c r="G73" i="9"/>
  <c r="J65" i="9"/>
  <c r="J62" i="9"/>
  <c r="G62" i="9"/>
  <c r="J52" i="9"/>
  <c r="G52" i="9"/>
  <c r="J36" i="9"/>
  <c r="J38" i="9"/>
  <c r="J37" i="9"/>
  <c r="G38" i="9"/>
  <c r="G37" i="9"/>
  <c r="G36" i="9"/>
  <c r="K76" i="9"/>
  <c r="M76" i="9"/>
  <c r="K84" i="9"/>
  <c r="M84" i="9"/>
  <c r="K91" i="9"/>
  <c r="M91" i="9"/>
  <c r="K69" i="9"/>
  <c r="M69" i="9"/>
  <c r="K87" i="9"/>
  <c r="K88" i="9"/>
  <c r="M88" i="9"/>
  <c r="K103" i="9"/>
  <c r="M103" i="9"/>
  <c r="M87" i="9"/>
  <c r="K65" i="9"/>
  <c r="M65" i="9"/>
  <c r="K97" i="9"/>
  <c r="M97" i="9"/>
  <c r="K96" i="9"/>
  <c r="M96" i="9"/>
  <c r="K51" i="9"/>
  <c r="M51" i="9"/>
  <c r="K83" i="9"/>
  <c r="M83" i="9"/>
  <c r="K74" i="9"/>
  <c r="M74" i="9"/>
  <c r="K62" i="9"/>
  <c r="M62" i="9"/>
  <c r="K52" i="9"/>
  <c r="M52" i="9"/>
  <c r="M36" i="9"/>
  <c r="J68" i="9"/>
  <c r="K68" i="9"/>
  <c r="M68" i="9"/>
</calcChain>
</file>

<file path=xl/sharedStrings.xml><?xml version="1.0" encoding="utf-8"?>
<sst xmlns="http://schemas.openxmlformats.org/spreadsheetml/2006/main" count="225" uniqueCount="134">
  <si>
    <t>(найменування головного розпорядника коштів місцевого бюджету)</t>
  </si>
  <si>
    <t>N з/п</t>
  </si>
  <si>
    <t>Завдання</t>
  </si>
  <si>
    <t>Одиниця виміру</t>
  </si>
  <si>
    <t>Джерело інформації</t>
  </si>
  <si>
    <t>затрат</t>
  </si>
  <si>
    <t>продукту</t>
  </si>
  <si>
    <t>ефективності</t>
  </si>
  <si>
    <t>якості</t>
  </si>
  <si>
    <t>(підпис)</t>
  </si>
  <si>
    <t>Звіт</t>
  </si>
  <si>
    <t>Затверджено у паспорті бюджетної програми</t>
  </si>
  <si>
    <t>Відхилення</t>
  </si>
  <si>
    <t>загальний фонд</t>
  </si>
  <si>
    <t>спеціальний фонд</t>
  </si>
  <si>
    <t>усього</t>
  </si>
  <si>
    <t>Показники</t>
  </si>
  <si>
    <t>N
з/п</t>
  </si>
  <si>
    <t>Ціль державної політики</t>
  </si>
  <si>
    <t>гривень</t>
  </si>
  <si>
    <t>(ініціали/ініціал, прізвище)</t>
  </si>
  <si>
    <t>4. Цілі державної політики, на досягнення яких спрямовано реалізацію бюджетної програми</t>
  </si>
  <si>
    <t>5. Мета бюджетної програми</t>
  </si>
  <si>
    <t>6. Завдання бюджетної програми</t>
  </si>
  <si>
    <t>7. Видатки (надані кредити з бюджету) та напрями використання бюджетних коштів за бюджетною програмою</t>
  </si>
  <si>
    <t>Напрями використання бюджетних коштів*</t>
  </si>
  <si>
    <t>Касові видатки (надані кредити з бюджету)</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</si>
  <si>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</si>
  <si>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 регіональної програми</t>
  </si>
  <si>
    <t>9. Результативні показники бюджетної програми та аналіз їх виконання</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</si>
  <si>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</si>
  <si>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</si>
  <si>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ЗАТВЕРДЖЕНО
Наказ Міністерства фінансів України 26 серпня 2014 року № 836
(у редакції наказу Міністерства фінансів Українивід 29 грудня 2018 року № 1209)</t>
  </si>
  <si>
    <t xml:space="preserve">1. </t>
  </si>
  <si>
    <t xml:space="preserve">2. </t>
  </si>
  <si>
    <t xml:space="preserve">3. </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</si>
  <si>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</si>
  <si>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</si>
  <si>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</si>
  <si>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</si>
  <si>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Головний бухгалтер</t>
  </si>
  <si>
    <t>%</t>
  </si>
  <si>
    <t>Управління транспорту та зв'язку Хмельницької міської ради</t>
  </si>
  <si>
    <t xml:space="preserve"> Інші заходи у сфері електротранспорту</t>
  </si>
  <si>
    <t>Придбання ХКП"Електротранс"  тролейбусів у лізинг</t>
  </si>
  <si>
    <t>Завдання 1. Придбання ХКП"Електротранс" тролейбусів у лізинг</t>
  </si>
  <si>
    <t>обсяг видатків на придбання тролейбусів у лізинг в поточному році</t>
  </si>
  <si>
    <t>рішення сесії міської ради</t>
  </si>
  <si>
    <t>грн.</t>
  </si>
  <si>
    <t>загальний обсяг видатків на придбання тролейбусів, в т.ч.:</t>
  </si>
  <si>
    <t>грн</t>
  </si>
  <si>
    <t>розрахунок очікуваної потреби в коштах на придбання тролейбусів</t>
  </si>
  <si>
    <t>тролейбуси базової комплектації (низькопольні)</t>
  </si>
  <si>
    <t>тролейбуси з автономним ходом</t>
  </si>
  <si>
    <t>од.</t>
  </si>
  <si>
    <t>відсоток забезпеченості фінансовим ресурсом на придбання тролейбусів відповідно до загальної суми на придбання тролейбусів</t>
  </si>
  <si>
    <t>розрахунково</t>
  </si>
  <si>
    <t>середня вартість придбання 1 тролейбуса базової комплектації</t>
  </si>
  <si>
    <t>середня вартість придбання 1 тролейбуса з автономним ходом</t>
  </si>
  <si>
    <t>зменшення матеріальних витрат на поточний ремонт тролейбусів</t>
  </si>
  <si>
    <t>В.о. начальника  управління</t>
  </si>
  <si>
    <t>кількість тролейбусів, що планується придбати у лізинг, в т.ч.:</t>
  </si>
  <si>
    <t>звернення підприємства</t>
  </si>
  <si>
    <t>листи-звернення підприємства</t>
  </si>
  <si>
    <t>Розбіжності між фактичними та затвердженими результативними показниками відсутні</t>
  </si>
  <si>
    <t>0455</t>
  </si>
  <si>
    <t>Забезпечення безперебійної роботи громадського  транспорту Хмельницької міської територіальної громади, створення сприятливих умов для перевезення мешканців громади</t>
  </si>
  <si>
    <t>видатки на оплату за надання транспортних послуг з перевезень електричним транспортом</t>
  </si>
  <si>
    <t xml:space="preserve">загальна вартість наданих транспортних послуг </t>
  </si>
  <si>
    <t>розрахунок, договір</t>
  </si>
  <si>
    <t xml:space="preserve">обсяг транспортних послуг з перевезень електротранспортом </t>
  </si>
  <si>
    <t>км</t>
  </si>
  <si>
    <t>середня вартість 1-го км перевезень пасажирів електричним транспортом</t>
  </si>
  <si>
    <t>розрахунок</t>
  </si>
  <si>
    <t xml:space="preserve">Пояснення щодо причин розбіжностей між фактичними та затвердженими результативними показниками:  фактичне використання коштів  відповідно до договору фінансового лізингу. </t>
  </si>
  <si>
    <t>Пояснення щодо причин розбіжностей між фактичними та затвердженими результативними показниками:  фактичне використання коштів відповідно до актів виконаних робіт (зменшення видатків за рахунок зменшення обсягів наданих транспортних послуг з перевезень міським електричним транспортом ХКП "Електротранс")</t>
  </si>
  <si>
    <t xml:space="preserve">Пояснення щодо причин розбіжностей між фактичними та затвердженими результативними показниками:  фактичне надання обсягів транспортних послуг з перевезень міським електричним транспортом ХКП "Електротранс" відповідно до актів виконаних робіт. </t>
  </si>
  <si>
    <t>Аналіз стану виконання результативних показників: результативні показники по завданню 1 та по завданню 2 виконані в повному обсязі, результативні показники по завданню 3 відрізняються від затверджених, тому що  надані обсяги транспортних послуг з перевезень міським електричним транспортом ХКП "Електротранс" менше, ніж заплановано.</t>
  </si>
  <si>
    <t>Виконання даної бюджетної програми становить 99,9% до затверджених призначень на 2021 рік.</t>
  </si>
  <si>
    <t>про виконання паспорта бюджетної програми місцевого бюджету на 2022 рік</t>
  </si>
  <si>
    <t xml:space="preserve">Оплата за надання транспортних послуг з перевезення пасажирів електричним транспортом </t>
  </si>
  <si>
    <t>Надання поворотної фінансової допомоги Хмельницькому комунальному підприємству "Електротранс"</t>
  </si>
  <si>
    <t xml:space="preserve">Забезпечення надійної та безперебійної роботи громадського  транспорту Хмельницької міської територіальної громади, створення сприятливих умов для перевезення мешканців громади. </t>
  </si>
  <si>
    <t>Придбання ХКП"Електротранс" тролейбусів у лізинг.</t>
  </si>
  <si>
    <t>Оплата за надання транспортних послуг з перевезення пасажирів електричним транспортом.</t>
  </si>
  <si>
    <t>Оплата за надання транспортних послуг з перевезення пасажирів електричним транспортом</t>
  </si>
  <si>
    <t>Поворотна фінансова допомога для Хмельницького комунального підприємства "Електротранс"</t>
  </si>
  <si>
    <t>7.1. Аналіз розділу «Видатки (надані кредити з бюджету) та напрями використання бюджетних коштів за бюджетною програмою»</t>
  </si>
  <si>
    <t>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</si>
  <si>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з/п</t>
  </si>
  <si>
    <t>Пояснення</t>
  </si>
  <si>
    <t>Програма розвитку та вдосконалення міського пасажирського транспорту міста Хмельницького на 2019 - 2023 роки</t>
  </si>
  <si>
    <t>Програма розвитку  електротранспорту  Хмельницької міської територіальної громади на 2021 - 2025 роки</t>
  </si>
  <si>
    <t>9.1. Аналіз показників бюджетної програми</t>
  </si>
  <si>
    <t>Сергій ШЕПУРЕВ</t>
  </si>
  <si>
    <t>Наталія ЙОРДАНОВА</t>
  </si>
  <si>
    <t>відсоток оновлення тролейбусів терміном експлуатації до 6 років до загальної кількості тролейбусів на підприємстві</t>
  </si>
  <si>
    <t>Завдання 2. Оплата за надання транспортних послуг з перевезення пасажирів електричним транспортом</t>
  </si>
  <si>
    <t>обсяг транспортних послуг з перевезень електротранспортом з 23.06.2022</t>
  </si>
  <si>
    <t>середня вартість 1-го км перевезень пасажирів електричним транспортом з 23.06.2022</t>
  </si>
  <si>
    <t>Завдання 3. Надання поворотної фінансової допомоги Хмельницькому комунальному підприємству "Електротранс"</t>
  </si>
  <si>
    <t>обсяг видатків</t>
  </si>
  <si>
    <t>звернення підприємства, рішення сесії міської ради</t>
  </si>
  <si>
    <t>кількість підприємств, яким надається поворотна фінансова допомога</t>
  </si>
  <si>
    <t>од</t>
  </si>
  <si>
    <t>Пояснення щодо причин розбіжностей між фактичними та затвердженими результативними показниками</t>
  </si>
  <si>
    <t>9.2. Пояснення щодо причин розбіжностей між фактичними та затвердженими результативними показниками***</t>
  </si>
  <si>
    <t xml:space="preserve"> 9.3. Аналіз стану виконання результативних показників</t>
  </si>
  <si>
    <t>Упродовж звітного року Управління транспорту та зв'язку Хмельницької міської ради здійснювало забезпечення функцій місцевого самоврядування, повноважень державної влади в галузі транспорту та зв'язку. Завдання бюджетної програми протягом року виконувались відповідно до законодавства з дотриманням правил запровадженням воєнного стану. Бюджетна програма на звітний період виконана.</t>
  </si>
  <si>
    <t>Виконання даної бюджетної програми становить 89,8% до затверджених призначень на 2022 рік.</t>
  </si>
  <si>
    <t>* Зазначаються всі напрями використання бюджетних коштів, затверджені у паспорті бюджетної програми</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</si>
  <si>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</si>
  <si>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</si>
  <si>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 xml:space="preserve">Відхілення фактичного показника обсяг видатків на придбання тролейбусів у лізинг в поточному році від затвердженого результативного показника пояснюється уточненням розміру комісії Приват Банку при остатачному розрахунку за договором фінансового лізингу за 10 тролейбусів. </t>
  </si>
  <si>
    <t xml:space="preserve">Відхілення фактичного показника загальний обсяг видатків на придбання тролейбусів від затвердженого результативного показника відсутні. </t>
  </si>
  <si>
    <t xml:space="preserve">Відхілення фактичного показника тролейбуси базової комплектації (низькопольні) від затвердженого результативного показника відсутні. </t>
  </si>
  <si>
    <t xml:space="preserve">Відхілення фактичного показника тролейбуси з автономним ходом від затвердженого результативного показника відсутні. </t>
  </si>
  <si>
    <t xml:space="preserve">Відхілення фактичного показника видатки на оплату за надання транспортних послуг з перевезень електричним транспортом від затвердженого результативного показника відсутні. </t>
  </si>
  <si>
    <t xml:space="preserve">Відхілення фактичного показника загальна вартість наданих транспортних послуг  від затвердженого результативного показника відсутні. </t>
  </si>
  <si>
    <t xml:space="preserve">Відхілення фактичного показника обсяг видатків від затвердженого результативного показника відсутні. </t>
  </si>
  <si>
    <t>Розбіжності обсягів касових видатків (наданих кредитів з бюджету) за напрямом використання бюджетних коштів -виникла за рахунок уточнення розміру комісії Приват Банку при остатачному розрахунку за договором фінансового лізингу за 10 тролейбусів, відповідно до укладеного договору між АТ КБ "Приватбанк" та ХКП "Електротранс" від 23.05.2019 року.</t>
  </si>
  <si>
    <t xml:space="preserve">Відхілення фактичного показника кількість тролейбусів, що планується придбати у лізинг від затвердженого результативного показника відсутні. </t>
  </si>
  <si>
    <t xml:space="preserve">Відхілення фактичного показника обсяг транспортних послуг з перевезень електротранспортом  від затвердженого результативного показника відсутні. </t>
  </si>
  <si>
    <t xml:space="preserve">Відхілення фактичного показника обсяг транспортних послуг з перевезень електротранспортом з 23.06.2022  від затвердженого результативного показника відсутні. </t>
  </si>
  <si>
    <t xml:space="preserve">Відхілення фактичного показника кількість підприємств, яким надається поворотна фінансова допомога  від затвердженого результативного показника відсутні. </t>
  </si>
  <si>
    <t xml:space="preserve">Відхілення фактичного показника відсоток забезпеченості фінансовим ресурсом на придбання тролейбусів відповідно до загальної суми на придбання тролейбусів від затвердженого результативного показника відсутні. </t>
  </si>
  <si>
    <t xml:space="preserve">Відхілення фактичного показника середня вартість придбання 1 тролейбуса базової комплектації від затвердженого результативного показника відсутні. </t>
  </si>
  <si>
    <t xml:space="preserve">Відхілення фактичного показника середня вартість придбання 1 тролейбуса з автономним ходом від затвердженого результативного показника відсутні. </t>
  </si>
  <si>
    <t xml:space="preserve">Аналіз стану виконання результативних показників свідчить, що під час роботи управління у період військового стану було забезпечено виконання завдань відповідно до головної мети діяльності за бюджетною програмою по КПКВК 1917426 на 2022 рік.  Результативні показники виконані в повному обсязі. </t>
  </si>
  <si>
    <t xml:space="preserve">Відхілення фактичного показника відсоток оновлення тролейбусів терміном експлуатації до 6 років до загальної кількості тролейбусів на підприємстві від затвердженого результативного показника відсутні. </t>
  </si>
  <si>
    <t xml:space="preserve">Відхілення фактичного показника середня вартість 1-го км перевезень пасажирів електричним транспортом від затвердженого результативного показника відсутні. </t>
  </si>
  <si>
    <t xml:space="preserve">Відхілення фактичного показника середня вартість 1-го км перевезень пасажирів електричним транспортом з 26.06.2022 від затвердженого результативного показника відсутні. </t>
  </si>
  <si>
    <t xml:space="preserve">Відхілення фактичного показника відсоток відшкодування до понесених витрат від затвердженого результативного показника відсутні. </t>
  </si>
  <si>
    <t>відсоток відшкодування до понесених витрат на заробітну плату та електроенергію</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</si>
</sst>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2" formatCode="#,##0.0"/>
  </numFmts>
  <fonts count="33" x14ac:knownFonts="1">
    <font>
      <sz val="11"/>
      <color theme="1"/>
      <name val="Calibri"/>
      <family val="2"/>
      <charset val="204"/>
      <scheme val="minor"/>
    </font>
    <font>
      <sz val="12"/>
      <name val="Times New Roman"/>
      <family val="1"/>
      <charset val="204"/>
    </font>
    <font>
      <sz val="12"/>
      <name val="Times New Roman"/>
      <family val="1"/>
    </font>
    <font>
      <sz val="10"/>
      <name val="Times New Roman"/>
      <family val="1"/>
    </font>
    <font>
      <sz val="11"/>
      <name val="Times New Roman"/>
      <family val="1"/>
      <charset val="204"/>
    </font>
    <font>
      <b/>
      <sz val="12"/>
      <name val="Times New Roman"/>
      <family val="1"/>
      <charset val="204"/>
    </font>
    <font>
      <sz val="8"/>
      <name val="Times New Roman"/>
      <family val="1"/>
    </font>
    <font>
      <b/>
      <sz val="8"/>
      <name val="Times New Roman"/>
      <family val="1"/>
    </font>
    <font>
      <sz val="10"/>
      <name val="Times New Roman"/>
      <family val="1"/>
      <charset val="204"/>
    </font>
    <font>
      <b/>
      <sz val="11"/>
      <color theme="1"/>
      <name val="Calibri"/>
      <family val="2"/>
      <charset val="204"/>
      <scheme val="minor"/>
    </font>
    <font>
      <sz val="12"/>
      <color rgb="FF000000"/>
      <name val="Times New Roman"/>
      <family val="1"/>
      <charset val="204"/>
    </font>
    <font>
      <sz val="11"/>
      <color theme="1"/>
      <name val="Times New Roman"/>
      <family val="1"/>
      <charset val="204"/>
    </font>
    <font>
      <sz val="12"/>
      <color theme="1"/>
      <name val="Calibri"/>
      <family val="2"/>
      <charset val="204"/>
      <scheme val="minor"/>
    </font>
    <font>
      <b/>
      <sz val="11"/>
      <color theme="1"/>
      <name val="Times New Roman"/>
      <family val="1"/>
      <charset val="204"/>
    </font>
    <font>
      <b/>
      <sz val="12"/>
      <color rgb="FF000000"/>
      <name val="Times New Roman"/>
      <family val="1"/>
      <charset val="204"/>
    </font>
    <font>
      <sz val="8"/>
      <color theme="1"/>
      <name val="Times New Roman"/>
      <family val="1"/>
      <charset val="204"/>
    </font>
    <font>
      <sz val="11"/>
      <color rgb="FF000000"/>
      <name val="Times New Roman"/>
      <family val="1"/>
      <charset val="204"/>
    </font>
    <font>
      <b/>
      <sz val="11"/>
      <color rgb="FF000000"/>
      <name val="Times New Roman"/>
      <family val="1"/>
      <charset val="204"/>
    </font>
    <font>
      <u/>
      <sz val="11"/>
      <color rgb="FF000000"/>
      <name val="Times New Roman"/>
      <family val="1"/>
      <charset val="204"/>
    </font>
    <font>
      <u/>
      <sz val="9"/>
      <color rgb="FF000000"/>
      <name val="Times New Roman"/>
      <family val="1"/>
      <charset val="204"/>
    </font>
    <font>
      <u/>
      <sz val="9"/>
      <color theme="1"/>
      <name val="Calibri"/>
      <family val="2"/>
      <charset val="204"/>
      <scheme val="minor"/>
    </font>
    <font>
      <sz val="10"/>
      <color rgb="FFFF0000"/>
      <name val="Times New Roman"/>
      <family val="1"/>
    </font>
    <font>
      <sz val="12"/>
      <color theme="1"/>
      <name val="Times New Roman"/>
      <family val="1"/>
      <charset val="204"/>
    </font>
    <font>
      <b/>
      <sz val="12"/>
      <color theme="1"/>
      <name val="Times New Roman"/>
      <family val="1"/>
      <charset val="204"/>
    </font>
    <font>
      <sz val="10"/>
      <color theme="1"/>
      <name val="Times New Roman"/>
      <family val="1"/>
      <charset val="204"/>
    </font>
    <font>
      <sz val="10.5"/>
      <color rgb="FF000000"/>
      <name val="Times New Roman"/>
      <family val="1"/>
      <charset val="204"/>
    </font>
    <font>
      <u/>
      <sz val="11"/>
      <color theme="1"/>
      <name val="Calibri"/>
      <family val="2"/>
      <charset val="204"/>
      <scheme val="minor"/>
    </font>
    <font>
      <sz val="12"/>
      <color rgb="FFFF0000"/>
      <name val="Times New Roman"/>
      <family val="1"/>
      <charset val="204"/>
    </font>
    <font>
      <sz val="12"/>
      <color rgb="FFFF0000"/>
      <name val="Calibri"/>
      <family val="2"/>
      <charset val="204"/>
      <scheme val="minor"/>
    </font>
    <font>
      <sz val="12"/>
      <name val="Calibri"/>
      <family val="2"/>
      <charset val="204"/>
      <scheme val="minor"/>
    </font>
    <font>
      <sz val="9"/>
      <color theme="1"/>
      <name val="Times New Roman"/>
      <family val="1"/>
      <charset val="204"/>
    </font>
    <font>
      <u/>
      <sz val="11"/>
      <color theme="1"/>
      <name val="Times New Roman"/>
      <family val="1"/>
      <charset val="204"/>
    </font>
    <font>
      <sz val="8"/>
      <color rgb="FF000000"/>
      <name val="Times New Roman"/>
      <family val="1"/>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85">
    <xf numFmtId="0" fontId="0" fillId="0" borderId="0" xfId="0"/>
    <xf numFmtId="0" fontId="10" fillId="0" borderId="0" xfId="0" applyFont="1"/>
    <xf numFmtId="0" fontId="11" fillId="0" borderId="0" xfId="0" applyFont="1"/>
    <xf numFmtId="0" fontId="12" fillId="0" borderId="0" xfId="0" applyFont="1"/>
    <xf numFmtId="0" fontId="10" fillId="0" borderId="0" xfId="0" applyFont="1" applyAlignment="1">
      <alignment vertical="center"/>
    </xf>
    <xf numFmtId="0" fontId="13" fillId="0" borderId="1" xfId="0" applyFont="1" applyBorder="1" applyAlignment="1">
      <alignment horizontal="center" vertical="top" wrapText="1"/>
    </xf>
    <xf numFmtId="0" fontId="10" fillId="0" borderId="2" xfId="0" applyFont="1" applyBorder="1" applyAlignment="1">
      <alignment horizontal="center" vertical="center" wrapText="1"/>
    </xf>
    <xf numFmtId="0" fontId="14" fillId="0" borderId="0" xfId="0" applyFont="1" applyAlignment="1">
      <alignment horizontal="center" vertical="center"/>
    </xf>
    <xf numFmtId="0" fontId="15" fillId="0" borderId="3" xfId="0" applyFont="1" applyBorder="1" applyAlignment="1">
      <alignment horizontal="center" vertical="top" wrapText="1"/>
    </xf>
    <xf numFmtId="0" fontId="13" fillId="0" borderId="1" xfId="0" applyFont="1" applyBorder="1" applyAlignment="1">
      <alignment horizontal="center" vertical="center" wrapText="1"/>
    </xf>
    <xf numFmtId="0" fontId="10" fillId="0" borderId="0" xfId="0" applyFont="1" applyAlignment="1">
      <alignment vertical="center" wrapText="1"/>
    </xf>
    <xf numFmtId="0" fontId="15" fillId="0" borderId="3" xfId="0" applyFont="1" applyBorder="1" applyAlignment="1">
      <alignment horizontal="center" vertical="top"/>
    </xf>
    <xf numFmtId="0" fontId="10" fillId="0" borderId="0" xfId="0" applyFont="1" applyBorder="1" applyAlignment="1">
      <alignment horizontal="center" vertical="center" wrapText="1"/>
    </xf>
    <xf numFmtId="49" fontId="13" fillId="0" borderId="1" xfId="0" applyNumberFormat="1" applyFont="1" applyBorder="1" applyAlignment="1">
      <alignment horizontal="center" wrapText="1"/>
    </xf>
    <xf numFmtId="0" fontId="16" fillId="0" borderId="2"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wrapText="1"/>
    </xf>
    <xf numFmtId="0" fontId="10" fillId="0" borderId="0" xfId="0" applyFont="1" applyAlignment="1">
      <alignment vertical="center" wrapText="1"/>
    </xf>
    <xf numFmtId="0" fontId="10" fillId="0" borderId="0" xfId="0" applyFont="1" applyBorder="1" applyAlignment="1">
      <alignment horizontal="center" vertical="center" wrapText="1"/>
    </xf>
    <xf numFmtId="0" fontId="14" fillId="0" borderId="0" xfId="0" applyFont="1" applyAlignment="1">
      <alignment horizontal="left" vertical="center" wrapText="1"/>
    </xf>
    <xf numFmtId="0" fontId="16" fillId="0" borderId="2" xfId="0" applyFont="1" applyBorder="1" applyAlignment="1">
      <alignment horizontal="center" vertical="center" wrapText="1"/>
    </xf>
    <xf numFmtId="4" fontId="16" fillId="0" borderId="2" xfId="0" applyNumberFormat="1" applyFont="1" applyBorder="1" applyAlignment="1">
      <alignment horizontal="center" vertical="center" wrapText="1"/>
    </xf>
    <xf numFmtId="0" fontId="16" fillId="0" borderId="2" xfId="0" applyFont="1" applyBorder="1" applyAlignment="1">
      <alignment vertical="center" wrapText="1"/>
    </xf>
    <xf numFmtId="0" fontId="11" fillId="0" borderId="2" xfId="0" applyFont="1" applyBorder="1"/>
    <xf numFmtId="3" fontId="16"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vertical="center" wrapText="1"/>
    </xf>
    <xf numFmtId="49" fontId="16" fillId="0" borderId="2" xfId="0" applyNumberFormat="1" applyFont="1" applyBorder="1" applyAlignment="1">
      <alignment horizontal="center" vertical="center" wrapText="1"/>
    </xf>
    <xf numFmtId="0" fontId="10" fillId="2" borderId="0" xfId="0" applyFont="1" applyFill="1" applyBorder="1" applyAlignment="1">
      <alignment horizontal="center" vertical="center" wrapText="1"/>
    </xf>
    <xf numFmtId="0" fontId="11" fillId="0" borderId="2" xfId="0" applyFont="1" applyBorder="1" applyAlignment="1">
      <alignment horizontal="center" vertical="center"/>
    </xf>
    <xf numFmtId="3" fontId="11" fillId="0" borderId="2" xfId="0" applyNumberFormat="1" applyFont="1" applyBorder="1" applyAlignment="1">
      <alignment horizontal="center" vertical="center"/>
    </xf>
    <xf numFmtId="0" fontId="0" fillId="0" borderId="0" xfId="0" applyFont="1"/>
    <xf numFmtId="0" fontId="18" fillId="0" borderId="0" xfId="0" applyFont="1" applyAlignment="1">
      <alignment vertical="top" wrapText="1"/>
    </xf>
    <xf numFmtId="0" fontId="19" fillId="0" borderId="0" xfId="0" applyFont="1" applyAlignment="1">
      <alignment vertical="top" wrapText="1"/>
    </xf>
    <xf numFmtId="0" fontId="20" fillId="0" borderId="0" xfId="0" applyFont="1" applyAlignment="1">
      <alignment wrapText="1"/>
    </xf>
    <xf numFmtId="0" fontId="12" fillId="0" borderId="0" xfId="0" applyFont="1" applyAlignment="1">
      <alignment wrapText="1"/>
    </xf>
    <xf numFmtId="0" fontId="16" fillId="0" borderId="2" xfId="0" applyFont="1" applyBorder="1" applyAlignment="1">
      <alignment horizontal="center" vertical="center" wrapText="1"/>
    </xf>
    <xf numFmtId="0" fontId="11" fillId="0" borderId="1" xfId="0" applyFont="1" applyBorder="1" applyAlignment="1">
      <alignment vertical="center" wrapText="1"/>
    </xf>
    <xf numFmtId="0" fontId="11" fillId="0" borderId="0" xfId="0" applyFont="1" applyBorder="1" applyAlignment="1">
      <alignment wrapText="1"/>
    </xf>
    <xf numFmtId="4" fontId="11" fillId="0" borderId="2" xfId="0" applyNumberFormat="1" applyFont="1" applyBorder="1" applyAlignment="1">
      <alignment horizontal="center" vertical="center"/>
    </xf>
    <xf numFmtId="0" fontId="16" fillId="0" borderId="2" xfId="0" applyFont="1" applyBorder="1" applyAlignment="1">
      <alignment horizontal="center" vertical="center" wrapText="1"/>
    </xf>
    <xf numFmtId="0" fontId="11" fillId="0" borderId="1" xfId="0" applyFont="1" applyBorder="1" applyAlignment="1">
      <alignment wrapText="1"/>
    </xf>
    <xf numFmtId="0" fontId="16" fillId="0" borderId="2" xfId="0" applyFont="1" applyBorder="1" applyAlignment="1">
      <alignment horizontal="center" vertical="center" wrapText="1"/>
    </xf>
    <xf numFmtId="0" fontId="10" fillId="0" borderId="0" xfId="0" applyFont="1" applyAlignment="1">
      <alignment vertical="center" wrapText="1"/>
    </xf>
    <xf numFmtId="0" fontId="10"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16" fillId="2" borderId="2" xfId="0" applyFont="1" applyFill="1" applyBorder="1" applyAlignment="1">
      <alignment horizontal="center" vertical="center" wrapText="1"/>
    </xf>
    <xf numFmtId="0" fontId="16" fillId="0" borderId="0" xfId="0" applyFont="1" applyBorder="1" applyAlignment="1">
      <alignment horizontal="center" vertical="center" wrapText="1"/>
    </xf>
    <xf numFmtId="0" fontId="16" fillId="0" borderId="0" xfId="0" applyFont="1" applyBorder="1" applyAlignment="1">
      <alignment horizontal="left" vertical="center" wrapText="1"/>
    </xf>
    <xf numFmtId="0" fontId="0" fillId="0" borderId="0" xfId="0" applyFont="1" applyBorder="1" applyAlignment="1">
      <alignment horizontal="left" vertical="center" wrapText="1"/>
    </xf>
    <xf numFmtId="2" fontId="16" fillId="0" borderId="0" xfId="0" applyNumberFormat="1" applyFont="1" applyBorder="1" applyAlignment="1">
      <alignment horizontal="center" vertical="center" wrapText="1"/>
    </xf>
    <xf numFmtId="4" fontId="16" fillId="0" borderId="0" xfId="0" applyNumberFormat="1" applyFont="1" applyBorder="1" applyAlignment="1">
      <alignment horizontal="center" vertical="center" wrapText="1"/>
    </xf>
    <xf numFmtId="0" fontId="1"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0" xfId="0" applyFont="1" applyFill="1" applyBorder="1" applyAlignment="1">
      <alignment vertical="center" wrapText="1"/>
    </xf>
    <xf numFmtId="0" fontId="21" fillId="0" borderId="0" xfId="0" applyFont="1" applyBorder="1" applyAlignment="1">
      <alignment horizontal="left" vertical="center" wrapText="1" shrinkToFit="1"/>
    </xf>
    <xf numFmtId="4" fontId="10" fillId="0" borderId="2" xfId="0" applyNumberFormat="1" applyFont="1" applyBorder="1" applyAlignment="1">
      <alignment horizontal="center" vertical="center" wrapText="1"/>
    </xf>
    <xf numFmtId="182" fontId="16" fillId="0" borderId="2" xfId="0" applyNumberFormat="1" applyFont="1" applyBorder="1" applyAlignment="1">
      <alignment horizontal="center" vertical="center" wrapText="1"/>
    </xf>
    <xf numFmtId="182" fontId="11" fillId="0" borderId="2" xfId="0" applyNumberFormat="1" applyFont="1" applyBorder="1" applyAlignment="1">
      <alignment horizontal="center" vertical="center"/>
    </xf>
    <xf numFmtId="4" fontId="4" fillId="0" borderId="2" xfId="0" applyNumberFormat="1" applyFont="1" applyBorder="1" applyAlignment="1">
      <alignment horizontal="center" vertical="center" wrapText="1"/>
    </xf>
    <xf numFmtId="4" fontId="1" fillId="0" borderId="2" xfId="0" applyNumberFormat="1" applyFont="1" applyBorder="1" applyAlignment="1">
      <alignment horizontal="center" vertical="center" wrapText="1"/>
    </xf>
    <xf numFmtId="0" fontId="16" fillId="0" borderId="0" xfId="0" applyFont="1" applyBorder="1" applyAlignment="1">
      <alignment vertical="center" wrapText="1"/>
    </xf>
    <xf numFmtId="3" fontId="11" fillId="0" borderId="0" xfId="0" applyNumberFormat="1" applyFont="1" applyBorder="1" applyAlignment="1">
      <alignment horizontal="center" vertical="center"/>
    </xf>
    <xf numFmtId="0" fontId="11" fillId="0" borderId="0" xfId="0" applyFont="1" applyBorder="1" applyAlignment="1">
      <alignment horizontal="center" vertical="center"/>
    </xf>
    <xf numFmtId="3" fontId="11" fillId="0" borderId="2" xfId="0" applyNumberFormat="1" applyFont="1" applyBorder="1"/>
    <xf numFmtId="0" fontId="22" fillId="0" borderId="2" xfId="0" applyFont="1" applyBorder="1" applyAlignment="1">
      <alignment horizontal="center" wrapText="1"/>
    </xf>
    <xf numFmtId="0" fontId="22" fillId="0" borderId="2" xfId="0" applyFont="1" applyBorder="1" applyAlignment="1">
      <alignment horizontal="center"/>
    </xf>
    <xf numFmtId="0" fontId="22" fillId="0" borderId="2" xfId="0" applyFont="1" applyBorder="1" applyAlignment="1">
      <alignment horizontal="center" vertical="center"/>
    </xf>
    <xf numFmtId="0" fontId="11" fillId="0" borderId="2" xfId="0" applyFont="1" applyBorder="1" applyAlignment="1">
      <alignment horizontal="left" wrapText="1"/>
    </xf>
    <xf numFmtId="0" fontId="11" fillId="0" borderId="2" xfId="0" applyFont="1" applyBorder="1" applyAlignment="1">
      <alignment horizontal="center" vertical="center" wrapText="1"/>
    </xf>
    <xf numFmtId="0" fontId="11" fillId="0" borderId="2" xfId="0" applyFont="1" applyBorder="1" applyAlignment="1">
      <alignment horizontal="left" vertical="center" wrapText="1"/>
    </xf>
    <xf numFmtId="0" fontId="23" fillId="0" borderId="2" xfId="0" applyFont="1" applyBorder="1" applyAlignment="1">
      <alignment horizontal="center"/>
    </xf>
    <xf numFmtId="0" fontId="23" fillId="0" borderId="2" xfId="0" applyFont="1" applyBorder="1" applyAlignment="1">
      <alignment horizontal="center" vertical="center" wrapText="1"/>
    </xf>
    <xf numFmtId="0" fontId="11" fillId="0" borderId="2" xfId="0" applyFont="1" applyBorder="1" applyAlignment="1">
      <alignment horizontal="center" wrapText="1"/>
    </xf>
    <xf numFmtId="0" fontId="24" fillId="0" borderId="2" xfId="0" applyFont="1" applyBorder="1" applyAlignment="1">
      <alignment horizontal="center" wrapText="1"/>
    </xf>
    <xf numFmtId="0" fontId="24" fillId="0" borderId="2" xfId="0" applyFont="1" applyBorder="1" applyAlignment="1">
      <alignment horizontal="left" wrapText="1"/>
    </xf>
    <xf numFmtId="0" fontId="25" fillId="0" borderId="2" xfId="0" applyFont="1" applyBorder="1" applyAlignment="1">
      <alignment horizontal="center" vertical="center" wrapText="1"/>
    </xf>
    <xf numFmtId="0" fontId="18" fillId="0" borderId="0" xfId="0" applyFont="1" applyAlignment="1">
      <alignment vertical="top"/>
    </xf>
    <xf numFmtId="0" fontId="26" fillId="0" borderId="0" xfId="0" applyFont="1"/>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6" fillId="0" borderId="0" xfId="0" applyFont="1"/>
    <xf numFmtId="0" fontId="7" fillId="0" borderId="0" xfId="0" applyFont="1" applyBorder="1" applyAlignment="1">
      <alignment horizontal="left" vertical="center" wrapText="1"/>
    </xf>
    <xf numFmtId="0" fontId="27" fillId="0" borderId="0" xfId="0" applyFont="1" applyAlignment="1">
      <alignment vertical="top"/>
    </xf>
    <xf numFmtId="0" fontId="28" fillId="0" borderId="0" xfId="0" applyFont="1"/>
    <xf numFmtId="0" fontId="22" fillId="0" borderId="2" xfId="0" applyFont="1" applyBorder="1" applyAlignment="1">
      <alignment horizontal="center"/>
    </xf>
    <xf numFmtId="4" fontId="16" fillId="2" borderId="2" xfId="0" applyNumberFormat="1" applyFont="1" applyFill="1" applyBorder="1" applyAlignment="1">
      <alignment horizontal="center" vertical="center" wrapText="1"/>
    </xf>
    <xf numFmtId="0" fontId="11" fillId="2" borderId="2" xfId="0" applyFont="1" applyFill="1" applyBorder="1"/>
    <xf numFmtId="0" fontId="25" fillId="0" borderId="2" xfId="0" applyFont="1" applyBorder="1" applyAlignment="1">
      <alignment wrapText="1"/>
    </xf>
    <xf numFmtId="0" fontId="1" fillId="0" borderId="0" xfId="0" applyFont="1" applyAlignment="1">
      <alignment vertical="center"/>
    </xf>
    <xf numFmtId="0" fontId="29" fillId="0" borderId="0" xfId="0" applyFont="1"/>
    <xf numFmtId="0" fontId="22" fillId="0" borderId="4" xfId="0" applyFont="1" applyBorder="1" applyAlignment="1">
      <alignment horizontal="center"/>
    </xf>
    <xf numFmtId="0" fontId="23" fillId="0" borderId="4" xfId="0" applyFont="1" applyBorder="1" applyAlignment="1">
      <alignment horizontal="center" vertical="center" wrapText="1"/>
    </xf>
    <xf numFmtId="0" fontId="22" fillId="0" borderId="5" xfId="0" applyFont="1" applyBorder="1" applyAlignment="1">
      <alignment horizontal="center"/>
    </xf>
    <xf numFmtId="0" fontId="11" fillId="0" borderId="5" xfId="0" applyFont="1" applyBorder="1" applyAlignment="1">
      <alignment horizontal="left" vertical="center" wrapText="1"/>
    </xf>
    <xf numFmtId="0" fontId="11" fillId="0" borderId="5" xfId="0" applyFont="1" applyBorder="1" applyAlignment="1">
      <alignment horizontal="center" vertical="center" wrapText="1"/>
    </xf>
    <xf numFmtId="0" fontId="22" fillId="0" borderId="6" xfId="0" applyFont="1" applyBorder="1" applyAlignment="1">
      <alignment horizontal="center"/>
    </xf>
    <xf numFmtId="0" fontId="10" fillId="0" borderId="2" xfId="0" applyFont="1" applyBorder="1" applyAlignment="1">
      <alignment horizontal="center" vertical="center" wrapText="1"/>
    </xf>
    <xf numFmtId="0" fontId="14" fillId="0" borderId="0" xfId="0" applyFont="1" applyAlignment="1">
      <alignment horizontal="left" vertical="center" wrapText="1"/>
    </xf>
    <xf numFmtId="0" fontId="12" fillId="0" borderId="1" xfId="0" applyFont="1" applyBorder="1" applyAlignment="1">
      <alignment horizontal="center"/>
    </xf>
    <xf numFmtId="0" fontId="22" fillId="0" borderId="1" xfId="0" applyFont="1" applyBorder="1" applyAlignment="1">
      <alignment horizontal="center"/>
    </xf>
    <xf numFmtId="0" fontId="15" fillId="0" borderId="3" xfId="0" applyFont="1" applyBorder="1" applyAlignment="1">
      <alignment horizontal="center" vertical="top"/>
    </xf>
    <xf numFmtId="0" fontId="32" fillId="0" borderId="3" xfId="0" applyFont="1" applyBorder="1" applyAlignment="1">
      <alignment horizontal="center" vertical="top" wrapText="1"/>
    </xf>
    <xf numFmtId="0" fontId="16" fillId="2" borderId="2" xfId="0" applyFont="1" applyFill="1" applyBorder="1" applyAlignment="1">
      <alignment horizontal="center" vertical="center" wrapText="1"/>
    </xf>
    <xf numFmtId="0" fontId="17" fillId="0" borderId="7" xfId="0" applyFont="1" applyBorder="1" applyAlignment="1">
      <alignment horizontal="left" vertical="center" wrapText="1"/>
    </xf>
    <xf numFmtId="0" fontId="0" fillId="0" borderId="8" xfId="0" applyFont="1" applyBorder="1" applyAlignment="1">
      <alignment vertical="center" wrapText="1"/>
    </xf>
    <xf numFmtId="0" fontId="0" fillId="0" borderId="9" xfId="0" applyFont="1" applyBorder="1" applyAlignment="1">
      <alignment vertical="center" wrapText="1"/>
    </xf>
    <xf numFmtId="0" fontId="8" fillId="0" borderId="7" xfId="0" applyFont="1" applyBorder="1" applyAlignment="1">
      <alignment horizontal="left" vertical="center" wrapText="1" shrinkToFit="1"/>
    </xf>
    <xf numFmtId="0" fontId="21" fillId="0" borderId="8" xfId="0" applyFont="1" applyBorder="1" applyAlignment="1">
      <alignment horizontal="left" vertical="center" wrapText="1" shrinkToFi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16" fillId="2" borderId="2" xfId="0" applyFont="1" applyFill="1" applyBorder="1" applyAlignment="1">
      <alignment horizontal="left" vertical="center" wrapText="1"/>
    </xf>
    <xf numFmtId="0" fontId="31" fillId="0" borderId="0" xfId="0" applyFont="1" applyAlignment="1">
      <alignment vertical="center" wrapText="1"/>
    </xf>
    <xf numFmtId="0" fontId="11" fillId="0" borderId="0" xfId="0" applyFont="1" applyAlignment="1">
      <alignmen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5" fillId="0" borderId="3" xfId="0" applyFont="1" applyBorder="1" applyAlignment="1">
      <alignment horizontal="center" vertical="top" wrapText="1"/>
    </xf>
    <xf numFmtId="0" fontId="0" fillId="0" borderId="3" xfId="0" applyBorder="1" applyAlignment="1">
      <alignment horizontal="center" vertical="top" wrapText="1"/>
    </xf>
    <xf numFmtId="0" fontId="15" fillId="0" borderId="0" xfId="0" applyFont="1" applyBorder="1" applyAlignment="1">
      <alignment horizontal="center" vertical="top" wrapText="1"/>
    </xf>
    <xf numFmtId="0" fontId="0" fillId="0" borderId="0" xfId="0" applyAlignment="1"/>
    <xf numFmtId="0" fontId="15" fillId="0" borderId="0" xfId="0" applyFont="1" applyBorder="1" applyAlignment="1">
      <alignment vertical="top" wrapText="1"/>
    </xf>
    <xf numFmtId="0" fontId="10" fillId="0" borderId="0" xfId="0" applyFont="1" applyAlignment="1">
      <alignment vertical="center" wrapText="1"/>
    </xf>
    <xf numFmtId="0" fontId="13" fillId="0" borderId="1" xfId="0" applyFont="1" applyBorder="1" applyAlignment="1">
      <alignment horizontal="center" wrapText="1"/>
    </xf>
    <xf numFmtId="0" fontId="0" fillId="0" borderId="1" xfId="0" applyBorder="1" applyAlignment="1">
      <alignment horizontal="center" wrapText="1"/>
    </xf>
    <xf numFmtId="0" fontId="23" fillId="0" borderId="1" xfId="0" applyFont="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xf numFmtId="0" fontId="30" fillId="0" borderId="3" xfId="0" applyFont="1" applyBorder="1" applyAlignment="1">
      <alignment horizontal="center" vertical="top" wrapText="1"/>
    </xf>
    <xf numFmtId="0" fontId="0" fillId="0" borderId="3" xfId="0" applyBorder="1" applyAlignment="1"/>
    <xf numFmtId="0" fontId="13" fillId="0" borderId="1" xfId="0" applyNumberFormat="1" applyFont="1" applyBorder="1" applyAlignment="1">
      <alignment horizontal="center" wrapText="1"/>
    </xf>
    <xf numFmtId="49" fontId="13" fillId="0" borderId="1" xfId="0" applyNumberFormat="1" applyFont="1" applyBorder="1" applyAlignment="1">
      <alignment horizontal="center" wrapText="1"/>
    </xf>
    <xf numFmtId="0" fontId="15" fillId="0" borderId="0" xfId="0" applyFont="1" applyAlignment="1">
      <alignment horizontal="left" vertical="top" wrapText="1"/>
    </xf>
    <xf numFmtId="0" fontId="14" fillId="0" borderId="0" xfId="0" applyFont="1" applyAlignment="1">
      <alignment horizontal="center" vertical="center"/>
    </xf>
    <xf numFmtId="0" fontId="13" fillId="0" borderId="1" xfId="0" applyFont="1" applyBorder="1" applyAlignment="1">
      <alignment horizontal="center" vertical="center" wrapText="1"/>
    </xf>
    <xf numFmtId="0" fontId="0" fillId="0" borderId="1" xfId="0" applyBorder="1" applyAlignment="1">
      <alignment vertical="center" wrapText="1"/>
    </xf>
    <xf numFmtId="0" fontId="10" fillId="0" borderId="0" xfId="0" applyFont="1" applyAlignment="1">
      <alignment horizontal="left" vertical="center" wrapText="1"/>
    </xf>
    <xf numFmtId="0" fontId="10" fillId="0" borderId="0" xfId="0" applyFont="1" applyBorder="1" applyAlignment="1">
      <alignment horizontal="left"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9" fillId="0" borderId="8" xfId="0" applyFont="1" applyBorder="1" applyAlignment="1">
      <alignment horizontal="left" vertical="center" wrapText="1"/>
    </xf>
    <xf numFmtId="0" fontId="0" fillId="0" borderId="8" xfId="0" applyBorder="1" applyAlignment="1"/>
    <xf numFmtId="0" fontId="0" fillId="0" borderId="9" xfId="0" applyBorder="1" applyAlignment="1"/>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top" wrapText="1"/>
    </xf>
    <xf numFmtId="0" fontId="0" fillId="0" borderId="12" xfId="0" applyBorder="1" applyAlignment="1">
      <alignment horizontal="center" vertical="top" wrapText="1"/>
    </xf>
    <xf numFmtId="0" fontId="0" fillId="0" borderId="5" xfId="0" applyBorder="1" applyAlignment="1">
      <alignment horizontal="center" vertical="top" wrapText="1"/>
    </xf>
    <xf numFmtId="0" fontId="16" fillId="0" borderId="4" xfId="0" applyFont="1"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16" fillId="0" borderId="7" xfId="0" applyFont="1" applyBorder="1" applyAlignment="1">
      <alignment horizontal="center"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22" fillId="0" borderId="2" xfId="0" applyFont="1" applyBorder="1" applyAlignment="1">
      <alignment horizontal="center" wrapText="1"/>
    </xf>
    <xf numFmtId="0" fontId="22" fillId="0" borderId="2" xfId="0" applyFont="1" applyBorder="1" applyAlignment="1">
      <alignment horizontal="center"/>
    </xf>
    <xf numFmtId="0" fontId="1" fillId="0" borderId="7" xfId="0" applyFont="1" applyBorder="1" applyAlignment="1">
      <alignment horizontal="left" wrapText="1"/>
    </xf>
    <xf numFmtId="0" fontId="1" fillId="0" borderId="8" xfId="0" applyFont="1" applyBorder="1" applyAlignment="1">
      <alignment horizontal="left" wrapText="1"/>
    </xf>
    <xf numFmtId="0" fontId="1" fillId="0" borderId="9" xfId="0" applyFont="1" applyBorder="1" applyAlignment="1">
      <alignment horizontal="left" wrapText="1"/>
    </xf>
    <xf numFmtId="0" fontId="27" fillId="0" borderId="2" xfId="0" applyFont="1" applyBorder="1" applyAlignment="1">
      <alignment horizontal="center"/>
    </xf>
    <xf numFmtId="0" fontId="27" fillId="0" borderId="4" xfId="0" applyFont="1" applyBorder="1" applyAlignment="1">
      <alignment horizont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center" wrapText="1"/>
    </xf>
    <xf numFmtId="0" fontId="1" fillId="0" borderId="1" xfId="0" applyFont="1" applyBorder="1" applyAlignment="1">
      <alignment horizontal="left" vertical="center" wrapText="1"/>
    </xf>
    <xf numFmtId="0" fontId="1" fillId="0" borderId="11" xfId="0" applyFont="1" applyBorder="1" applyAlignment="1">
      <alignment horizontal="left" vertical="center" wrapText="1"/>
    </xf>
    <xf numFmtId="0" fontId="1" fillId="0" borderId="7" xfId="0" applyFont="1" applyBorder="1" applyAlignment="1">
      <alignment horizontal="left"/>
    </xf>
    <xf numFmtId="0" fontId="1" fillId="0" borderId="8" xfId="0" applyFont="1" applyBorder="1" applyAlignment="1">
      <alignment horizontal="left"/>
    </xf>
    <xf numFmtId="0" fontId="1" fillId="0" borderId="9" xfId="0" applyFont="1" applyBorder="1" applyAlignment="1">
      <alignment horizontal="left"/>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5"/>
  <sheetViews>
    <sheetView tabSelected="1" view="pageBreakPreview" topLeftCell="C109" zoomScaleNormal="100" zoomScaleSheetLayoutView="100" workbookViewId="0">
      <selection activeCell="B103" sqref="B103"/>
    </sheetView>
  </sheetViews>
  <sheetFormatPr defaultRowHeight="15.75" x14ac:dyDescent="0.25"/>
  <cols>
    <col min="1" max="1" width="4.42578125" style="3" customWidth="1"/>
    <col min="2" max="2" width="21.140625" style="3" customWidth="1"/>
    <col min="3" max="3" width="11.42578125" style="3" customWidth="1"/>
    <col min="4" max="4" width="13.42578125" style="3" customWidth="1"/>
    <col min="5" max="10" width="13" style="3" customWidth="1"/>
    <col min="11" max="11" width="15" style="3" customWidth="1"/>
    <col min="12" max="12" width="13.5703125" style="3" customWidth="1"/>
    <col min="13" max="13" width="14.5703125" style="3" customWidth="1"/>
    <col min="14" max="16384" width="9.140625" style="3"/>
  </cols>
  <sheetData>
    <row r="1" spans="1:13" ht="15.75" customHeight="1" x14ac:dyDescent="0.25">
      <c r="J1" s="137" t="s">
        <v>32</v>
      </c>
      <c r="K1" s="137"/>
      <c r="L1" s="137"/>
      <c r="M1" s="137"/>
    </row>
    <row r="2" spans="1:13" x14ac:dyDescent="0.25">
      <c r="J2" s="137"/>
      <c r="K2" s="137"/>
      <c r="L2" s="137"/>
      <c r="M2" s="137"/>
    </row>
    <row r="3" spans="1:13" ht="14.25" customHeight="1" x14ac:dyDescent="0.25">
      <c r="J3" s="137"/>
      <c r="K3" s="137"/>
      <c r="L3" s="137"/>
      <c r="M3" s="137"/>
    </row>
    <row r="4" spans="1:13" ht="6" customHeight="1" x14ac:dyDescent="0.25">
      <c r="J4" s="137"/>
      <c r="K4" s="137"/>
      <c r="L4" s="137"/>
      <c r="M4" s="137"/>
    </row>
    <row r="5" spans="1:13" ht="15" customHeight="1" x14ac:dyDescent="0.25">
      <c r="A5" s="138" t="s">
        <v>10</v>
      </c>
      <c r="B5" s="138"/>
      <c r="C5" s="138"/>
      <c r="D5" s="138"/>
      <c r="E5" s="138"/>
      <c r="F5" s="138"/>
      <c r="G5" s="138"/>
      <c r="H5" s="138"/>
      <c r="I5" s="138"/>
      <c r="J5" s="138"/>
      <c r="K5" s="138"/>
      <c r="L5" s="138"/>
      <c r="M5" s="138"/>
    </row>
    <row r="6" spans="1:13" x14ac:dyDescent="0.25">
      <c r="A6" s="138" t="s">
        <v>79</v>
      </c>
      <c r="B6" s="138"/>
      <c r="C6" s="138"/>
      <c r="D6" s="138"/>
      <c r="E6" s="138"/>
      <c r="F6" s="138"/>
      <c r="G6" s="138"/>
      <c r="H6" s="138"/>
      <c r="I6" s="138"/>
      <c r="J6" s="138"/>
      <c r="K6" s="138"/>
      <c r="L6" s="138"/>
      <c r="M6" s="138"/>
    </row>
    <row r="7" spans="1:13" x14ac:dyDescent="0.25">
      <c r="A7" s="7"/>
      <c r="B7" s="7"/>
      <c r="C7" s="7"/>
      <c r="D7" s="7"/>
      <c r="E7" s="7"/>
      <c r="F7" s="7"/>
      <c r="G7" s="7"/>
      <c r="H7" s="7"/>
      <c r="I7" s="7"/>
      <c r="J7" s="7"/>
      <c r="K7" s="7"/>
      <c r="L7" s="7"/>
      <c r="M7" s="7"/>
    </row>
    <row r="8" spans="1:13" ht="15.75" customHeight="1" x14ac:dyDescent="0.25">
      <c r="A8" s="37" t="s">
        <v>33</v>
      </c>
      <c r="B8" s="139">
        <v>1900000</v>
      </c>
      <c r="C8" s="140"/>
      <c r="D8" s="130" t="s">
        <v>42</v>
      </c>
      <c r="E8" s="130"/>
      <c r="F8" s="131"/>
      <c r="G8" s="132"/>
      <c r="H8" s="132"/>
      <c r="I8" s="132"/>
      <c r="J8" s="132"/>
      <c r="K8" s="132"/>
      <c r="L8" s="9"/>
    </row>
    <row r="9" spans="1:13" ht="28.5" customHeight="1" x14ac:dyDescent="0.25">
      <c r="A9" s="2"/>
      <c r="B9" s="122" t="s">
        <v>36</v>
      </c>
      <c r="C9" s="123"/>
      <c r="D9" s="133" t="s">
        <v>0</v>
      </c>
      <c r="E9" s="133"/>
      <c r="F9" s="134"/>
      <c r="G9" s="134"/>
      <c r="H9" s="134"/>
      <c r="I9" s="134"/>
      <c r="J9" s="134"/>
      <c r="K9"/>
      <c r="L9" s="11"/>
    </row>
    <row r="10" spans="1:13" ht="18" customHeight="1" x14ac:dyDescent="0.25">
      <c r="A10" s="41" t="s">
        <v>34</v>
      </c>
      <c r="B10" s="128">
        <v>1910000</v>
      </c>
      <c r="C10" s="129"/>
      <c r="D10" s="130" t="s">
        <v>42</v>
      </c>
      <c r="E10" s="130"/>
      <c r="F10" s="131"/>
      <c r="G10" s="132"/>
      <c r="H10" s="132"/>
      <c r="I10" s="132"/>
      <c r="J10" s="132"/>
      <c r="K10" s="132"/>
      <c r="L10" s="5"/>
    </row>
    <row r="11" spans="1:13" ht="26.25" customHeight="1" x14ac:dyDescent="0.25">
      <c r="A11" s="2"/>
      <c r="B11" s="122" t="s">
        <v>36</v>
      </c>
      <c r="C11" s="123"/>
      <c r="D11" s="133" t="s">
        <v>0</v>
      </c>
      <c r="E11" s="133"/>
      <c r="F11" s="134"/>
      <c r="G11" s="134"/>
      <c r="H11" s="134"/>
      <c r="I11" s="134"/>
      <c r="J11" s="134"/>
      <c r="K11"/>
      <c r="L11" s="11"/>
    </row>
    <row r="12" spans="1:13" ht="18" customHeight="1" x14ac:dyDescent="0.25">
      <c r="A12" s="38" t="s">
        <v>35</v>
      </c>
      <c r="B12" s="128">
        <v>1917426</v>
      </c>
      <c r="C12" s="128"/>
      <c r="D12" s="135">
        <v>7426</v>
      </c>
      <c r="E12" s="135"/>
      <c r="F12" s="136" t="s">
        <v>65</v>
      </c>
      <c r="G12" s="136"/>
      <c r="H12" s="128" t="s">
        <v>43</v>
      </c>
      <c r="I12" s="128"/>
      <c r="J12" s="128"/>
      <c r="K12" s="128"/>
      <c r="L12" s="13"/>
    </row>
    <row r="13" spans="1:13" ht="34.5" customHeight="1" x14ac:dyDescent="0.25">
      <c r="A13" s="2"/>
      <c r="B13" s="122" t="s">
        <v>36</v>
      </c>
      <c r="C13" s="123"/>
      <c r="D13" s="124" t="s">
        <v>37</v>
      </c>
      <c r="E13" s="125"/>
      <c r="F13" s="126" t="s">
        <v>38</v>
      </c>
      <c r="G13" s="125"/>
      <c r="H13" s="124" t="s">
        <v>39</v>
      </c>
      <c r="I13" s="125"/>
      <c r="J13" s="125"/>
      <c r="K13" s="125"/>
      <c r="L13" s="8"/>
    </row>
    <row r="14" spans="1:13" ht="19.5" customHeight="1" x14ac:dyDescent="0.25">
      <c r="A14" s="127" t="s">
        <v>21</v>
      </c>
      <c r="B14" s="127"/>
      <c r="C14" s="127"/>
      <c r="D14" s="127"/>
      <c r="E14" s="127"/>
      <c r="F14" s="127"/>
      <c r="G14" s="127"/>
      <c r="H14" s="127"/>
      <c r="I14" s="127"/>
      <c r="J14" s="127"/>
      <c r="K14" s="127"/>
      <c r="L14" s="127"/>
      <c r="M14" s="127"/>
    </row>
    <row r="15" spans="1:13" ht="9.75" customHeight="1" x14ac:dyDescent="0.25">
      <c r="A15" s="1"/>
    </row>
    <row r="16" spans="1:13" ht="27" customHeight="1" x14ac:dyDescent="0.25">
      <c r="A16" s="6" t="s">
        <v>17</v>
      </c>
      <c r="B16" s="97" t="s">
        <v>18</v>
      </c>
      <c r="C16" s="97"/>
      <c r="D16" s="97"/>
      <c r="E16" s="97"/>
      <c r="F16" s="97"/>
      <c r="G16" s="97"/>
      <c r="H16" s="97"/>
      <c r="I16" s="97"/>
      <c r="J16" s="97"/>
      <c r="K16" s="97"/>
      <c r="L16" s="97"/>
      <c r="M16" s="97"/>
    </row>
    <row r="17" spans="1:13" ht="17.25" customHeight="1" x14ac:dyDescent="0.25">
      <c r="A17" s="20">
        <v>1</v>
      </c>
      <c r="B17" s="117" t="s">
        <v>66</v>
      </c>
      <c r="C17" s="117"/>
      <c r="D17" s="117"/>
      <c r="E17" s="117"/>
      <c r="F17" s="117"/>
      <c r="G17" s="117"/>
      <c r="H17" s="117"/>
      <c r="I17" s="117"/>
      <c r="J17" s="117"/>
      <c r="K17" s="117"/>
      <c r="L17" s="117"/>
      <c r="M17" s="117"/>
    </row>
    <row r="18" spans="1:13" ht="17.25" customHeight="1" x14ac:dyDescent="0.25">
      <c r="A18" s="20">
        <v>2</v>
      </c>
      <c r="B18" s="117" t="s">
        <v>80</v>
      </c>
      <c r="C18" s="117"/>
      <c r="D18" s="117"/>
      <c r="E18" s="117"/>
      <c r="F18" s="117"/>
      <c r="G18" s="117"/>
      <c r="H18" s="117"/>
      <c r="I18" s="117"/>
      <c r="J18" s="117"/>
      <c r="K18" s="117"/>
      <c r="L18" s="117"/>
      <c r="M18" s="117"/>
    </row>
    <row r="19" spans="1:13" ht="18" customHeight="1" x14ac:dyDescent="0.25">
      <c r="A19" s="20">
        <v>3</v>
      </c>
      <c r="B19" s="117" t="s">
        <v>81</v>
      </c>
      <c r="C19" s="117"/>
      <c r="D19" s="117"/>
      <c r="E19" s="117"/>
      <c r="F19" s="117"/>
      <c r="G19" s="117"/>
      <c r="H19" s="117"/>
      <c r="I19" s="117"/>
      <c r="J19" s="117"/>
      <c r="K19" s="117"/>
      <c r="L19" s="117"/>
      <c r="M19" s="117"/>
    </row>
    <row r="20" spans="1:13" ht="7.5" customHeight="1" x14ac:dyDescent="0.25">
      <c r="A20" s="1"/>
    </row>
    <row r="21" spans="1:13" x14ac:dyDescent="0.25">
      <c r="A21" s="4" t="s">
        <v>22</v>
      </c>
    </row>
    <row r="22" spans="1:13" ht="31.5" customHeight="1" x14ac:dyDescent="0.25">
      <c r="A22" s="10"/>
      <c r="B22" s="118" t="s">
        <v>82</v>
      </c>
      <c r="C22" s="119"/>
      <c r="D22" s="119"/>
      <c r="E22" s="119"/>
      <c r="F22" s="119"/>
      <c r="G22" s="119"/>
      <c r="H22" s="119"/>
      <c r="I22" s="119"/>
      <c r="J22" s="119"/>
      <c r="K22" s="119"/>
      <c r="L22" s="119"/>
      <c r="M22" s="119"/>
    </row>
    <row r="23" spans="1:13" x14ac:dyDescent="0.25">
      <c r="A23" s="4" t="s">
        <v>23</v>
      </c>
    </row>
    <row r="24" spans="1:13" ht="6.75" customHeight="1" x14ac:dyDescent="0.25">
      <c r="A24" s="1"/>
    </row>
    <row r="25" spans="1:13" ht="29.25" customHeight="1" x14ac:dyDescent="0.25">
      <c r="A25" s="6" t="s">
        <v>17</v>
      </c>
      <c r="B25" s="97" t="s">
        <v>2</v>
      </c>
      <c r="C25" s="97"/>
      <c r="D25" s="97"/>
      <c r="E25" s="97"/>
      <c r="F25" s="97"/>
      <c r="G25" s="97"/>
      <c r="H25" s="97"/>
      <c r="I25" s="97"/>
      <c r="J25" s="97"/>
      <c r="K25" s="97"/>
      <c r="L25" s="97"/>
      <c r="M25" s="97"/>
    </row>
    <row r="26" spans="1:13" ht="18.75" customHeight="1" x14ac:dyDescent="0.25">
      <c r="A26" s="20">
        <v>1</v>
      </c>
      <c r="B26" s="114" t="s">
        <v>83</v>
      </c>
      <c r="C26" s="120"/>
      <c r="D26" s="120"/>
      <c r="E26" s="120"/>
      <c r="F26" s="120"/>
      <c r="G26" s="120"/>
      <c r="H26" s="120"/>
      <c r="I26" s="120"/>
      <c r="J26" s="120"/>
      <c r="K26" s="120"/>
      <c r="L26" s="120"/>
      <c r="M26" s="121"/>
    </row>
    <row r="27" spans="1:13" ht="16.5" customHeight="1" x14ac:dyDescent="0.25">
      <c r="A27" s="20">
        <v>2</v>
      </c>
      <c r="B27" s="114" t="s">
        <v>84</v>
      </c>
      <c r="C27" s="120"/>
      <c r="D27" s="120"/>
      <c r="E27" s="120"/>
      <c r="F27" s="120"/>
      <c r="G27" s="120"/>
      <c r="H27" s="120"/>
      <c r="I27" s="120"/>
      <c r="J27" s="120"/>
      <c r="K27" s="120"/>
      <c r="L27" s="120"/>
      <c r="M27" s="121"/>
    </row>
    <row r="28" spans="1:13" ht="18" customHeight="1" x14ac:dyDescent="0.25">
      <c r="A28" s="20">
        <v>3</v>
      </c>
      <c r="B28" s="114" t="s">
        <v>81</v>
      </c>
      <c r="C28" s="120"/>
      <c r="D28" s="120"/>
      <c r="E28" s="120"/>
      <c r="F28" s="120"/>
      <c r="G28" s="120"/>
      <c r="H28" s="120"/>
      <c r="I28" s="120"/>
      <c r="J28" s="120"/>
      <c r="K28" s="120"/>
      <c r="L28" s="120"/>
      <c r="M28" s="121"/>
    </row>
    <row r="29" spans="1:13" ht="12.75" customHeight="1" x14ac:dyDescent="0.25">
      <c r="A29" s="1"/>
    </row>
    <row r="30" spans="1:13" x14ac:dyDescent="0.25">
      <c r="A30" s="4" t="s">
        <v>24</v>
      </c>
    </row>
    <row r="31" spans="1:13" x14ac:dyDescent="0.25">
      <c r="A31" s="4" t="s">
        <v>87</v>
      </c>
      <c r="L31" s="43"/>
    </row>
    <row r="32" spans="1:13" x14ac:dyDescent="0.25">
      <c r="A32" s="4"/>
      <c r="L32" s="43"/>
      <c r="M32" s="17" t="s">
        <v>19</v>
      </c>
    </row>
    <row r="33" spans="1:26" ht="27.75" customHeight="1" x14ac:dyDescent="0.25">
      <c r="A33" s="97" t="s">
        <v>17</v>
      </c>
      <c r="B33" s="97" t="s">
        <v>25</v>
      </c>
      <c r="C33" s="97"/>
      <c r="D33" s="97"/>
      <c r="E33" s="97" t="s">
        <v>11</v>
      </c>
      <c r="F33" s="97"/>
      <c r="G33" s="97"/>
      <c r="H33" s="97" t="s">
        <v>26</v>
      </c>
      <c r="I33" s="97"/>
      <c r="J33" s="97"/>
      <c r="K33" s="97" t="s">
        <v>12</v>
      </c>
      <c r="L33" s="97"/>
      <c r="M33" s="97"/>
      <c r="R33" s="112"/>
      <c r="S33" s="112"/>
      <c r="T33" s="112"/>
      <c r="U33" s="112"/>
      <c r="V33" s="112"/>
      <c r="W33" s="112"/>
      <c r="X33" s="112"/>
      <c r="Y33" s="112"/>
      <c r="Z33" s="112"/>
    </row>
    <row r="34" spans="1:26" ht="33" customHeight="1" x14ac:dyDescent="0.25">
      <c r="A34" s="97"/>
      <c r="B34" s="97"/>
      <c r="C34" s="97"/>
      <c r="D34" s="97"/>
      <c r="E34" s="6" t="s">
        <v>13</v>
      </c>
      <c r="F34" s="6" t="s">
        <v>14</v>
      </c>
      <c r="G34" s="6" t="s">
        <v>15</v>
      </c>
      <c r="H34" s="6" t="s">
        <v>13</v>
      </c>
      <c r="I34" s="6" t="s">
        <v>14</v>
      </c>
      <c r="J34" s="6" t="s">
        <v>15</v>
      </c>
      <c r="K34" s="6" t="s">
        <v>13</v>
      </c>
      <c r="L34" s="6" t="s">
        <v>14</v>
      </c>
      <c r="M34" s="6" t="s">
        <v>15</v>
      </c>
      <c r="R34" s="12"/>
      <c r="S34" s="12"/>
      <c r="T34" s="12"/>
      <c r="U34" s="12"/>
      <c r="V34" s="12"/>
      <c r="W34" s="12"/>
      <c r="X34" s="12"/>
      <c r="Y34" s="12"/>
      <c r="Z34" s="12"/>
    </row>
    <row r="35" spans="1:26" ht="13.5" customHeight="1" x14ac:dyDescent="0.25">
      <c r="A35" s="40">
        <v>1</v>
      </c>
      <c r="B35" s="113">
        <v>2</v>
      </c>
      <c r="C35" s="113"/>
      <c r="D35" s="113"/>
      <c r="E35" s="40">
        <v>3</v>
      </c>
      <c r="F35" s="40">
        <v>4</v>
      </c>
      <c r="G35" s="24">
        <v>5</v>
      </c>
      <c r="H35" s="24">
        <v>6</v>
      </c>
      <c r="I35" s="24">
        <v>7</v>
      </c>
      <c r="J35" s="24">
        <v>8</v>
      </c>
      <c r="K35" s="40">
        <v>9</v>
      </c>
      <c r="L35" s="40">
        <v>10</v>
      </c>
      <c r="M35" s="40">
        <v>11</v>
      </c>
      <c r="R35" s="12"/>
      <c r="S35" s="12"/>
      <c r="T35" s="12"/>
      <c r="U35" s="12"/>
      <c r="V35" s="12"/>
      <c r="W35" s="12"/>
      <c r="X35" s="12"/>
      <c r="Y35" s="12"/>
      <c r="Z35" s="12"/>
    </row>
    <row r="36" spans="1:26" ht="27" customHeight="1" x14ac:dyDescent="0.25">
      <c r="A36" s="20">
        <v>1</v>
      </c>
      <c r="B36" s="114" t="s">
        <v>44</v>
      </c>
      <c r="C36" s="115"/>
      <c r="D36" s="116"/>
      <c r="E36" s="21">
        <v>9767800</v>
      </c>
      <c r="F36" s="21"/>
      <c r="G36" s="21">
        <f>SUM(E36:F36)</f>
        <v>9767800</v>
      </c>
      <c r="H36" s="21">
        <v>9767706</v>
      </c>
      <c r="I36" s="21"/>
      <c r="J36" s="21">
        <f>SUM(H36:I36)</f>
        <v>9767706</v>
      </c>
      <c r="K36" s="57">
        <f>E36-H36</f>
        <v>94</v>
      </c>
      <c r="L36" s="21"/>
      <c r="M36" s="21">
        <f>SUM(K36:L36)</f>
        <v>94</v>
      </c>
      <c r="R36" s="18"/>
      <c r="S36" s="18"/>
      <c r="T36" s="18"/>
      <c r="U36" s="18"/>
      <c r="V36" s="18"/>
      <c r="W36" s="18"/>
      <c r="X36" s="18"/>
      <c r="Y36" s="18"/>
      <c r="Z36" s="18"/>
    </row>
    <row r="37" spans="1:26" ht="35.25" customHeight="1" x14ac:dyDescent="0.25">
      <c r="A37" s="20">
        <v>2</v>
      </c>
      <c r="B37" s="114" t="s">
        <v>85</v>
      </c>
      <c r="C37" s="115"/>
      <c r="D37" s="116"/>
      <c r="E37" s="21">
        <v>97174000</v>
      </c>
      <c r="F37" s="21"/>
      <c r="G37" s="21">
        <f>SUM(E37:F37)</f>
        <v>97174000</v>
      </c>
      <c r="H37" s="21">
        <v>97174000</v>
      </c>
      <c r="I37" s="21"/>
      <c r="J37" s="21">
        <f>SUM(H37:I37)</f>
        <v>97174000</v>
      </c>
      <c r="K37" s="57">
        <f>E37-H37</f>
        <v>0</v>
      </c>
      <c r="L37" s="21"/>
      <c r="M37" s="21">
        <f>SUM(K37:L37)</f>
        <v>0</v>
      </c>
      <c r="R37" s="18"/>
      <c r="S37" s="18"/>
      <c r="T37" s="18"/>
      <c r="U37" s="18"/>
      <c r="V37" s="18"/>
      <c r="W37" s="18"/>
      <c r="X37" s="18"/>
      <c r="Y37" s="18"/>
      <c r="Z37" s="18"/>
    </row>
    <row r="38" spans="1:26" ht="45" customHeight="1" x14ac:dyDescent="0.25">
      <c r="A38" s="42">
        <v>3</v>
      </c>
      <c r="B38" s="114" t="s">
        <v>86</v>
      </c>
      <c r="C38" s="115"/>
      <c r="D38" s="116"/>
      <c r="E38" s="21">
        <v>10575000</v>
      </c>
      <c r="F38" s="21"/>
      <c r="G38" s="21">
        <f>SUM(E38:F38)</f>
        <v>10575000</v>
      </c>
      <c r="H38" s="21">
        <v>10575000</v>
      </c>
      <c r="I38" s="21"/>
      <c r="J38" s="21">
        <f>SUM(H38:I38)</f>
        <v>10575000</v>
      </c>
      <c r="K38" s="57">
        <f>E38-H38</f>
        <v>0</v>
      </c>
      <c r="L38" s="21"/>
      <c r="M38" s="21">
        <f>SUM(K38:L38)</f>
        <v>0</v>
      </c>
      <c r="R38" s="12"/>
      <c r="S38" s="12"/>
      <c r="T38" s="12"/>
      <c r="U38" s="12"/>
      <c r="V38" s="12"/>
      <c r="W38" s="12"/>
      <c r="X38" s="12"/>
      <c r="Y38" s="12"/>
      <c r="Z38" s="12"/>
    </row>
    <row r="39" spans="1:26" ht="12.75" customHeight="1" x14ac:dyDescent="0.25">
      <c r="A39" s="47"/>
      <c r="B39" s="48"/>
      <c r="C39" s="49"/>
      <c r="D39" s="49"/>
      <c r="E39" s="50"/>
      <c r="F39" s="50"/>
      <c r="G39" s="51"/>
      <c r="H39" s="51"/>
      <c r="I39" s="51"/>
      <c r="J39" s="51"/>
      <c r="K39" s="50"/>
      <c r="L39" s="50"/>
      <c r="M39" s="50"/>
      <c r="R39" s="45"/>
      <c r="S39" s="45"/>
      <c r="T39" s="45"/>
      <c r="U39" s="45"/>
      <c r="V39" s="45"/>
      <c r="W39" s="45"/>
      <c r="X39" s="45"/>
      <c r="Y39" s="45"/>
      <c r="Z39" s="45"/>
    </row>
    <row r="40" spans="1:26" ht="36.75" customHeight="1" x14ac:dyDescent="0.25">
      <c r="A40" s="142" t="s">
        <v>88</v>
      </c>
      <c r="B40" s="142"/>
      <c r="C40" s="142"/>
      <c r="D40" s="142"/>
      <c r="E40" s="142"/>
      <c r="F40" s="142"/>
      <c r="G40" s="142"/>
      <c r="H40" s="142"/>
      <c r="I40" s="142"/>
      <c r="J40" s="142"/>
      <c r="K40" s="142"/>
      <c r="L40" s="142"/>
      <c r="M40" s="142"/>
      <c r="R40" s="45"/>
      <c r="S40" s="45"/>
      <c r="T40" s="45"/>
      <c r="U40" s="45"/>
      <c r="V40" s="45"/>
      <c r="W40" s="45"/>
      <c r="X40" s="45"/>
      <c r="Y40" s="45"/>
      <c r="Z40" s="45"/>
    </row>
    <row r="41" spans="1:26" ht="36.75" customHeight="1" x14ac:dyDescent="0.25">
      <c r="A41" s="52" t="s">
        <v>89</v>
      </c>
      <c r="B41" s="143" t="s">
        <v>90</v>
      </c>
      <c r="C41" s="144"/>
      <c r="D41" s="144"/>
      <c r="E41" s="144"/>
      <c r="F41" s="144"/>
      <c r="G41" s="144"/>
      <c r="H41" s="144"/>
      <c r="I41" s="144"/>
      <c r="J41" s="144"/>
      <c r="K41" s="144"/>
      <c r="L41" s="144"/>
      <c r="M41" s="145"/>
      <c r="R41" s="45"/>
      <c r="S41" s="45"/>
      <c r="T41" s="45"/>
      <c r="U41" s="45"/>
      <c r="V41" s="45"/>
      <c r="W41" s="45"/>
      <c r="X41" s="45"/>
      <c r="Y41" s="45"/>
      <c r="Z41" s="45"/>
    </row>
    <row r="42" spans="1:26" ht="18" customHeight="1" x14ac:dyDescent="0.25">
      <c r="A42" s="52">
        <v>1</v>
      </c>
      <c r="B42" s="146">
        <v>2</v>
      </c>
      <c r="C42" s="147"/>
      <c r="D42" s="147"/>
      <c r="E42" s="147"/>
      <c r="F42" s="147"/>
      <c r="G42" s="147"/>
      <c r="H42" s="147"/>
      <c r="I42" s="147"/>
      <c r="J42" s="147"/>
      <c r="K42" s="147"/>
      <c r="L42" s="147"/>
      <c r="M42" s="148"/>
    </row>
    <row r="43" spans="1:26" ht="42" customHeight="1" x14ac:dyDescent="0.25">
      <c r="A43" s="53"/>
      <c r="B43" s="107" t="s">
        <v>120</v>
      </c>
      <c r="C43" s="108"/>
      <c r="D43" s="108"/>
      <c r="E43" s="108"/>
      <c r="F43" s="108"/>
      <c r="G43" s="108"/>
      <c r="H43" s="108"/>
      <c r="I43" s="108"/>
      <c r="J43" s="108"/>
      <c r="K43" s="108"/>
      <c r="L43" s="108"/>
      <c r="M43" s="108"/>
    </row>
    <row r="44" spans="1:26" ht="8.25" customHeight="1" x14ac:dyDescent="0.25">
      <c r="A44" s="54"/>
      <c r="B44" s="55"/>
      <c r="C44" s="55"/>
      <c r="D44" s="55"/>
      <c r="E44" s="55"/>
      <c r="F44" s="55"/>
      <c r="G44" s="55"/>
      <c r="H44" s="55"/>
      <c r="I44" s="55"/>
      <c r="J44" s="55"/>
      <c r="K44" s="55"/>
      <c r="L44" s="55"/>
      <c r="M44" s="55"/>
    </row>
    <row r="45" spans="1:26" ht="18" customHeight="1" x14ac:dyDescent="0.25">
      <c r="A45" s="141" t="s">
        <v>27</v>
      </c>
      <c r="B45" s="141"/>
      <c r="C45" s="141"/>
      <c r="D45" s="141"/>
      <c r="E45" s="141"/>
      <c r="F45" s="141"/>
      <c r="G45" s="141"/>
      <c r="H45" s="141"/>
      <c r="I45" s="141"/>
      <c r="J45" s="141"/>
      <c r="K45" s="141"/>
      <c r="L45" s="141"/>
      <c r="M45" s="141"/>
    </row>
    <row r="46" spans="1:26" ht="13.5" customHeight="1" x14ac:dyDescent="0.25">
      <c r="K46" s="10" t="s">
        <v>19</v>
      </c>
    </row>
    <row r="47" spans="1:26" ht="7.5" customHeight="1" x14ac:dyDescent="0.25">
      <c r="A47" s="1"/>
    </row>
    <row r="48" spans="1:26" ht="31.5" customHeight="1" x14ac:dyDescent="0.25">
      <c r="A48" s="97" t="s">
        <v>1</v>
      </c>
      <c r="B48" s="97" t="s">
        <v>28</v>
      </c>
      <c r="C48" s="97"/>
      <c r="D48" s="97"/>
      <c r="E48" s="97" t="s">
        <v>11</v>
      </c>
      <c r="F48" s="97"/>
      <c r="G48" s="97"/>
      <c r="H48" s="97" t="s">
        <v>26</v>
      </c>
      <c r="I48" s="97"/>
      <c r="J48" s="97"/>
      <c r="K48" s="97" t="s">
        <v>12</v>
      </c>
      <c r="L48" s="97"/>
      <c r="M48" s="97"/>
    </row>
    <row r="49" spans="1:13" ht="33.75" customHeight="1" x14ac:dyDescent="0.25">
      <c r="A49" s="97"/>
      <c r="B49" s="97"/>
      <c r="C49" s="97"/>
      <c r="D49" s="97"/>
      <c r="E49" s="6" t="s">
        <v>13</v>
      </c>
      <c r="F49" s="6" t="s">
        <v>14</v>
      </c>
      <c r="G49" s="6" t="s">
        <v>15</v>
      </c>
      <c r="H49" s="6" t="s">
        <v>13</v>
      </c>
      <c r="I49" s="6" t="s">
        <v>14</v>
      </c>
      <c r="J49" s="6" t="s">
        <v>15</v>
      </c>
      <c r="K49" s="6" t="s">
        <v>13</v>
      </c>
      <c r="L49" s="6" t="s">
        <v>14</v>
      </c>
      <c r="M49" s="6" t="s">
        <v>15</v>
      </c>
    </row>
    <row r="50" spans="1:13" ht="15" customHeight="1" x14ac:dyDescent="0.25">
      <c r="A50" s="6">
        <v>1</v>
      </c>
      <c r="B50" s="97">
        <v>2</v>
      </c>
      <c r="C50" s="97"/>
      <c r="D50" s="97"/>
      <c r="E50" s="6">
        <v>3</v>
      </c>
      <c r="F50" s="6">
        <v>4</v>
      </c>
      <c r="G50" s="6">
        <v>5</v>
      </c>
      <c r="H50" s="6">
        <v>6</v>
      </c>
      <c r="I50" s="6">
        <v>7</v>
      </c>
      <c r="J50" s="6">
        <v>8</v>
      </c>
      <c r="K50" s="6">
        <v>9</v>
      </c>
      <c r="L50" s="6">
        <v>10</v>
      </c>
      <c r="M50" s="6">
        <v>11</v>
      </c>
    </row>
    <row r="51" spans="1:13" ht="62.25" customHeight="1" x14ac:dyDescent="0.25">
      <c r="A51" s="44">
        <v>1</v>
      </c>
      <c r="B51" s="109" t="s">
        <v>91</v>
      </c>
      <c r="C51" s="110"/>
      <c r="D51" s="111"/>
      <c r="E51" s="56">
        <v>9767800</v>
      </c>
      <c r="F51" s="56"/>
      <c r="G51" s="21">
        <f>SUM(E51:F51)</f>
        <v>9767800</v>
      </c>
      <c r="H51" s="59">
        <v>9767706</v>
      </c>
      <c r="I51" s="60"/>
      <c r="J51" s="59">
        <f>SUM(H51:I51)</f>
        <v>9767706</v>
      </c>
      <c r="K51" s="59">
        <f>SUM(J51)-G51</f>
        <v>-94</v>
      </c>
      <c r="L51" s="60"/>
      <c r="M51" s="59">
        <f>SUM(K51:L51)</f>
        <v>-94</v>
      </c>
    </row>
    <row r="52" spans="1:13" ht="52.5" customHeight="1" x14ac:dyDescent="0.25">
      <c r="A52" s="20">
        <v>2</v>
      </c>
      <c r="B52" s="109" t="s">
        <v>92</v>
      </c>
      <c r="C52" s="110"/>
      <c r="D52" s="111"/>
      <c r="E52" s="21">
        <v>107749000</v>
      </c>
      <c r="F52" s="21"/>
      <c r="G52" s="21">
        <f>SUM(E52:F52)</f>
        <v>107749000</v>
      </c>
      <c r="H52" s="59">
        <v>107749000</v>
      </c>
      <c r="I52" s="59"/>
      <c r="J52" s="59">
        <f>SUM(H52:I52)</f>
        <v>107749000</v>
      </c>
      <c r="K52" s="59">
        <f>SUM(J52)-G52</f>
        <v>0</v>
      </c>
      <c r="L52" s="59"/>
      <c r="M52" s="59">
        <f>SUM(K52:L52)</f>
        <v>0</v>
      </c>
    </row>
    <row r="53" spans="1:13" ht="9.75" customHeight="1" x14ac:dyDescent="0.25">
      <c r="A53" s="1"/>
    </row>
    <row r="54" spans="1:13" ht="21" customHeight="1" x14ac:dyDescent="0.25">
      <c r="A54" s="4" t="s">
        <v>29</v>
      </c>
    </row>
    <row r="55" spans="1:13" ht="21" customHeight="1" x14ac:dyDescent="0.25">
      <c r="A55" s="4" t="s">
        <v>93</v>
      </c>
    </row>
    <row r="56" spans="1:13" ht="10.5" customHeight="1" x14ac:dyDescent="0.25">
      <c r="A56" s="1"/>
    </row>
    <row r="57" spans="1:13" ht="47.25" customHeight="1" x14ac:dyDescent="0.25">
      <c r="A57" s="97" t="s">
        <v>1</v>
      </c>
      <c r="B57" s="97" t="s">
        <v>16</v>
      </c>
      <c r="C57" s="97" t="s">
        <v>3</v>
      </c>
      <c r="D57" s="97" t="s">
        <v>4</v>
      </c>
      <c r="E57" s="97" t="s">
        <v>11</v>
      </c>
      <c r="F57" s="97"/>
      <c r="G57" s="97"/>
      <c r="H57" s="97" t="s">
        <v>30</v>
      </c>
      <c r="I57" s="97"/>
      <c r="J57" s="97"/>
      <c r="K57" s="97" t="s">
        <v>12</v>
      </c>
      <c r="L57" s="97"/>
      <c r="M57" s="97"/>
    </row>
    <row r="58" spans="1:13" ht="30.75" customHeight="1" x14ac:dyDescent="0.25">
      <c r="A58" s="97"/>
      <c r="B58" s="97"/>
      <c r="C58" s="97"/>
      <c r="D58" s="97"/>
      <c r="E58" s="6" t="s">
        <v>13</v>
      </c>
      <c r="F58" s="6" t="s">
        <v>14</v>
      </c>
      <c r="G58" s="6" t="s">
        <v>15</v>
      </c>
      <c r="H58" s="6" t="s">
        <v>13</v>
      </c>
      <c r="I58" s="6" t="s">
        <v>14</v>
      </c>
      <c r="J58" s="6" t="s">
        <v>15</v>
      </c>
      <c r="K58" s="6" t="s">
        <v>13</v>
      </c>
      <c r="L58" s="6" t="s">
        <v>14</v>
      </c>
      <c r="M58" s="6" t="s">
        <v>15</v>
      </c>
    </row>
    <row r="59" spans="1:13" ht="13.5" customHeight="1" x14ac:dyDescent="0.25">
      <c r="A59" s="6">
        <v>1</v>
      </c>
      <c r="B59" s="6">
        <v>2</v>
      </c>
      <c r="C59" s="6">
        <v>3</v>
      </c>
      <c r="D59" s="6">
        <v>4</v>
      </c>
      <c r="E59" s="6">
        <v>5</v>
      </c>
      <c r="F59" s="6">
        <v>6</v>
      </c>
      <c r="G59" s="6">
        <v>7</v>
      </c>
      <c r="H59" s="6">
        <v>8</v>
      </c>
      <c r="I59" s="6">
        <v>9</v>
      </c>
      <c r="J59" s="6">
        <v>10</v>
      </c>
      <c r="K59" s="6">
        <v>11</v>
      </c>
      <c r="L59" s="6">
        <v>12</v>
      </c>
      <c r="M59" s="6">
        <v>13</v>
      </c>
    </row>
    <row r="60" spans="1:13" ht="19.5" customHeight="1" x14ac:dyDescent="0.25">
      <c r="A60" s="20"/>
      <c r="B60" s="104" t="s">
        <v>45</v>
      </c>
      <c r="C60" s="105"/>
      <c r="D60" s="105"/>
      <c r="E60" s="105"/>
      <c r="F60" s="105"/>
      <c r="G60" s="105"/>
      <c r="H60" s="105"/>
      <c r="I60" s="105"/>
      <c r="J60" s="105"/>
      <c r="K60" s="105"/>
      <c r="L60" s="105"/>
      <c r="M60" s="106"/>
    </row>
    <row r="61" spans="1:13" ht="13.5" customHeight="1" x14ac:dyDescent="0.25">
      <c r="A61" s="20">
        <v>1</v>
      </c>
      <c r="B61" s="25" t="s">
        <v>5</v>
      </c>
      <c r="C61" s="20"/>
      <c r="D61" s="20"/>
      <c r="E61" s="20"/>
      <c r="F61" s="20"/>
      <c r="G61" s="20"/>
      <c r="H61" s="20"/>
      <c r="I61" s="20"/>
      <c r="J61" s="20"/>
      <c r="K61" s="20"/>
      <c r="L61" s="20"/>
      <c r="M61" s="20"/>
    </row>
    <row r="62" spans="1:13" ht="58.5" customHeight="1" x14ac:dyDescent="0.25">
      <c r="A62" s="14"/>
      <c r="B62" s="16" t="s">
        <v>46</v>
      </c>
      <c r="C62" s="14" t="s">
        <v>48</v>
      </c>
      <c r="D62" s="15" t="s">
        <v>47</v>
      </c>
      <c r="E62" s="21">
        <v>9767800</v>
      </c>
      <c r="F62" s="21"/>
      <c r="G62" s="21">
        <f>SUM(E62:F62)</f>
        <v>9767800</v>
      </c>
      <c r="H62" s="21">
        <v>9767706</v>
      </c>
      <c r="I62" s="21"/>
      <c r="J62" s="21">
        <f>SUM(H62:I62)</f>
        <v>9767706</v>
      </c>
      <c r="K62" s="21">
        <f>SUM(J62)-G62</f>
        <v>-94</v>
      </c>
      <c r="L62" s="21"/>
      <c r="M62" s="21">
        <f>SUM(K62:L62)</f>
        <v>-94</v>
      </c>
    </row>
    <row r="63" spans="1:13" s="2" customFormat="1" ht="49.5" customHeight="1" x14ac:dyDescent="0.25">
      <c r="A63" s="20"/>
      <c r="B63" s="22" t="s">
        <v>49</v>
      </c>
      <c r="C63" s="20" t="s">
        <v>50</v>
      </c>
      <c r="D63" s="156" t="s">
        <v>51</v>
      </c>
      <c r="E63" s="21">
        <f>E64+E65</f>
        <v>88776596</v>
      </c>
      <c r="F63" s="20"/>
      <c r="G63" s="21">
        <f>SUM(E63:F63)</f>
        <v>88776596</v>
      </c>
      <c r="H63" s="86">
        <f>SUM(F63:G63)</f>
        <v>88776596</v>
      </c>
      <c r="I63" s="46"/>
      <c r="J63" s="21">
        <f>SUM(H63:I63)</f>
        <v>88776596</v>
      </c>
      <c r="K63" s="21">
        <f>SUM(J63)-G63</f>
        <v>0</v>
      </c>
      <c r="L63" s="29"/>
      <c r="M63" s="21">
        <f>SUM(K63:L63)</f>
        <v>0</v>
      </c>
    </row>
    <row r="64" spans="1:13" s="2" customFormat="1" ht="48" customHeight="1" x14ac:dyDescent="0.25">
      <c r="A64" s="20"/>
      <c r="B64" s="22" t="s">
        <v>52</v>
      </c>
      <c r="C64" s="20" t="s">
        <v>50</v>
      </c>
      <c r="D64" s="157"/>
      <c r="E64" s="21">
        <v>37719009</v>
      </c>
      <c r="F64" s="20"/>
      <c r="G64" s="21">
        <f>SUM(E64:F64)</f>
        <v>37719009</v>
      </c>
      <c r="H64" s="86">
        <v>37719009</v>
      </c>
      <c r="I64" s="46"/>
      <c r="J64" s="21">
        <f>SUM(H64:I64)</f>
        <v>37719009</v>
      </c>
      <c r="K64" s="21">
        <f>SUM(J64)-G64</f>
        <v>0</v>
      </c>
      <c r="L64" s="29"/>
      <c r="M64" s="21">
        <f>SUM(K64:L64)</f>
        <v>0</v>
      </c>
    </row>
    <row r="65" spans="1:13" s="2" customFormat="1" ht="30" customHeight="1" x14ac:dyDescent="0.25">
      <c r="A65" s="20"/>
      <c r="B65" s="22" t="s">
        <v>53</v>
      </c>
      <c r="C65" s="20" t="s">
        <v>50</v>
      </c>
      <c r="D65" s="158"/>
      <c r="E65" s="21">
        <v>51057587</v>
      </c>
      <c r="F65" s="20"/>
      <c r="G65" s="21">
        <f>SUM(E65:F65)</f>
        <v>51057587</v>
      </c>
      <c r="H65" s="86">
        <v>51057587</v>
      </c>
      <c r="I65" s="46"/>
      <c r="J65" s="21">
        <f>SUM(H65:I65)</f>
        <v>51057587</v>
      </c>
      <c r="K65" s="21">
        <f>SUM(J65)-G65</f>
        <v>0</v>
      </c>
      <c r="L65" s="29"/>
      <c r="M65" s="21">
        <f>SUM(K65:L65)</f>
        <v>0</v>
      </c>
    </row>
    <row r="66" spans="1:13" s="31" customFormat="1" ht="0.75" hidden="1" customHeight="1" x14ac:dyDescent="0.25">
      <c r="A66" s="103" t="s">
        <v>74</v>
      </c>
      <c r="B66" s="103"/>
      <c r="C66" s="103"/>
      <c r="D66" s="103"/>
      <c r="E66" s="103"/>
      <c r="F66" s="103"/>
      <c r="G66" s="103"/>
      <c r="H66" s="103"/>
      <c r="I66" s="103"/>
      <c r="J66" s="103"/>
      <c r="K66" s="103"/>
      <c r="L66" s="103"/>
      <c r="M66" s="103"/>
    </row>
    <row r="67" spans="1:13" x14ac:dyDescent="0.25">
      <c r="A67" s="20">
        <v>2</v>
      </c>
      <c r="B67" s="25" t="s">
        <v>6</v>
      </c>
      <c r="C67" s="6"/>
      <c r="D67" s="6"/>
      <c r="E67" s="6"/>
      <c r="F67" s="6"/>
      <c r="G67" s="6"/>
      <c r="H67" s="6"/>
      <c r="I67" s="6"/>
      <c r="J67" s="6"/>
      <c r="K67" s="6"/>
      <c r="L67" s="6"/>
      <c r="M67" s="6"/>
    </row>
    <row r="68" spans="1:13" s="2" customFormat="1" ht="62.25" customHeight="1" x14ac:dyDescent="0.25">
      <c r="A68" s="22"/>
      <c r="B68" s="22" t="s">
        <v>61</v>
      </c>
      <c r="C68" s="20" t="s">
        <v>54</v>
      </c>
      <c r="D68" s="159" t="s">
        <v>47</v>
      </c>
      <c r="E68" s="20">
        <f>E69+E70</f>
        <v>10</v>
      </c>
      <c r="F68" s="20"/>
      <c r="G68" s="24">
        <f>SUM(E68:F68)</f>
        <v>10</v>
      </c>
      <c r="H68" s="24">
        <f>SUM(F68:G68)</f>
        <v>10</v>
      </c>
      <c r="I68" s="24"/>
      <c r="J68" s="24">
        <f>SUM(H68:I68)</f>
        <v>10</v>
      </c>
      <c r="K68" s="29">
        <f>SUM(J68)-G68</f>
        <v>0</v>
      </c>
      <c r="L68" s="29"/>
      <c r="M68" s="29">
        <f>SUM(K68:L68)</f>
        <v>0</v>
      </c>
    </row>
    <row r="69" spans="1:13" s="2" customFormat="1" ht="44.25" customHeight="1" x14ac:dyDescent="0.25">
      <c r="A69" s="22"/>
      <c r="B69" s="22" t="s">
        <v>52</v>
      </c>
      <c r="C69" s="20" t="s">
        <v>54</v>
      </c>
      <c r="D69" s="160"/>
      <c r="E69" s="20">
        <v>5</v>
      </c>
      <c r="F69" s="20"/>
      <c r="G69" s="24">
        <f>SUM(E69:F69)</f>
        <v>5</v>
      </c>
      <c r="H69" s="46">
        <v>5</v>
      </c>
      <c r="I69" s="87"/>
      <c r="J69" s="24">
        <f>SUM(H69:I69)</f>
        <v>5</v>
      </c>
      <c r="K69" s="29">
        <f>SUM(J69)-G69</f>
        <v>0</v>
      </c>
      <c r="L69" s="29"/>
      <c r="M69" s="29">
        <f>SUM(K69:L69)</f>
        <v>0</v>
      </c>
    </row>
    <row r="70" spans="1:13" s="2" customFormat="1" ht="30.75" customHeight="1" x14ac:dyDescent="0.25">
      <c r="A70" s="22"/>
      <c r="B70" s="22" t="s">
        <v>53</v>
      </c>
      <c r="C70" s="20" t="s">
        <v>54</v>
      </c>
      <c r="D70" s="161"/>
      <c r="E70" s="20">
        <v>5</v>
      </c>
      <c r="F70" s="20"/>
      <c r="G70" s="24">
        <f>SUM(E70:F70)</f>
        <v>5</v>
      </c>
      <c r="H70" s="46">
        <v>5</v>
      </c>
      <c r="I70" s="87"/>
      <c r="J70" s="24">
        <f>SUM(H70:I70)</f>
        <v>5</v>
      </c>
      <c r="K70" s="29">
        <f>SUM(J70)-G70</f>
        <v>0</v>
      </c>
      <c r="L70" s="29"/>
      <c r="M70" s="29">
        <f>SUM(K70:L70)</f>
        <v>0</v>
      </c>
    </row>
    <row r="71" spans="1:13" s="31" customFormat="1" ht="0.75" hidden="1" customHeight="1" x14ac:dyDescent="0.25">
      <c r="A71" s="103" t="s">
        <v>64</v>
      </c>
      <c r="B71" s="103"/>
      <c r="C71" s="103"/>
      <c r="D71" s="103"/>
      <c r="E71" s="103"/>
      <c r="F71" s="103"/>
      <c r="G71" s="103"/>
      <c r="H71" s="103"/>
      <c r="I71" s="103"/>
      <c r="J71" s="103"/>
      <c r="K71" s="103"/>
      <c r="L71" s="103"/>
      <c r="M71" s="103"/>
    </row>
    <row r="72" spans="1:13" s="31" customFormat="1" ht="15" x14ac:dyDescent="0.25">
      <c r="A72" s="20">
        <v>3</v>
      </c>
      <c r="B72" s="25" t="s">
        <v>7</v>
      </c>
      <c r="C72" s="20"/>
      <c r="D72" s="20"/>
      <c r="E72" s="20"/>
      <c r="F72" s="20"/>
      <c r="G72" s="20"/>
      <c r="H72" s="20"/>
      <c r="I72" s="20"/>
      <c r="J72" s="20"/>
      <c r="K72" s="20"/>
      <c r="L72" s="20"/>
      <c r="M72" s="20"/>
    </row>
    <row r="73" spans="1:13" s="2" customFormat="1" ht="108" customHeight="1" x14ac:dyDescent="0.25">
      <c r="A73" s="20"/>
      <c r="B73" s="22" t="s">
        <v>55</v>
      </c>
      <c r="C73" s="20" t="s">
        <v>41</v>
      </c>
      <c r="D73" s="20" t="s">
        <v>56</v>
      </c>
      <c r="E73" s="20">
        <v>11</v>
      </c>
      <c r="F73" s="20"/>
      <c r="G73" s="20">
        <f>SUM(E73:F73)</f>
        <v>11</v>
      </c>
      <c r="H73" s="46">
        <v>11</v>
      </c>
      <c r="I73" s="46"/>
      <c r="J73" s="20">
        <f>SUM(H73:I73)</f>
        <v>11</v>
      </c>
      <c r="K73" s="29">
        <f>SUM(J73)-G73</f>
        <v>0</v>
      </c>
      <c r="L73" s="29"/>
      <c r="M73" s="29">
        <f>SUM(K73:L73)</f>
        <v>0</v>
      </c>
    </row>
    <row r="74" spans="1:13" s="2" customFormat="1" ht="56.25" customHeight="1" x14ac:dyDescent="0.25">
      <c r="A74" s="20"/>
      <c r="B74" s="22" t="s">
        <v>57</v>
      </c>
      <c r="C74" s="20" t="s">
        <v>50</v>
      </c>
      <c r="D74" s="20" t="s">
        <v>56</v>
      </c>
      <c r="E74" s="21">
        <f>ROUND(E64/E69,0)</f>
        <v>7543802</v>
      </c>
      <c r="F74" s="21"/>
      <c r="G74" s="42">
        <f>SUM(E74:F74)</f>
        <v>7543802</v>
      </c>
      <c r="H74" s="86">
        <f>ROUND(H64/H69,0)</f>
        <v>7543802</v>
      </c>
      <c r="I74" s="86"/>
      <c r="J74" s="42">
        <f>SUM(H74:I74)</f>
        <v>7543802</v>
      </c>
      <c r="K74" s="29">
        <f>SUM(J74)-G74</f>
        <v>0</v>
      </c>
      <c r="L74" s="29"/>
      <c r="M74" s="29">
        <f>SUM(K74:L74)</f>
        <v>0</v>
      </c>
    </row>
    <row r="75" spans="1:13" s="2" customFormat="1" ht="59.25" customHeight="1" x14ac:dyDescent="0.25">
      <c r="A75" s="20"/>
      <c r="B75" s="22" t="s">
        <v>58</v>
      </c>
      <c r="C75" s="20" t="s">
        <v>50</v>
      </c>
      <c r="D75" s="20" t="s">
        <v>56</v>
      </c>
      <c r="E75" s="21">
        <f>ROUND(E65/E70,0)+1</f>
        <v>10211518</v>
      </c>
      <c r="F75" s="21"/>
      <c r="G75" s="42">
        <f>SUM(E75:F75)</f>
        <v>10211518</v>
      </c>
      <c r="H75" s="86">
        <f>ROUND(H65/H70,0)+1</f>
        <v>10211518</v>
      </c>
      <c r="I75" s="86"/>
      <c r="J75" s="42">
        <f>SUM(H75:I75)</f>
        <v>10211518</v>
      </c>
      <c r="K75" s="29">
        <f>SUM(J75)-G75</f>
        <v>0</v>
      </c>
      <c r="L75" s="29"/>
      <c r="M75" s="29">
        <f>SUM(K75:L75)</f>
        <v>0</v>
      </c>
    </row>
    <row r="76" spans="1:13" s="2" customFormat="1" ht="58.5" hidden="1" customHeight="1" x14ac:dyDescent="0.25">
      <c r="A76" s="20"/>
      <c r="B76" s="22" t="s">
        <v>59</v>
      </c>
      <c r="C76" s="20" t="s">
        <v>50</v>
      </c>
      <c r="D76" s="20" t="s">
        <v>56</v>
      </c>
      <c r="E76" s="24"/>
      <c r="F76" s="20"/>
      <c r="G76" s="42">
        <f>SUM(E76:F76)</f>
        <v>0</v>
      </c>
      <c r="H76" s="24"/>
      <c r="I76" s="20"/>
      <c r="J76" s="42">
        <f>SUM(H76:I76)</f>
        <v>0</v>
      </c>
      <c r="K76" s="30">
        <f>SUM(J76)-G76</f>
        <v>0</v>
      </c>
      <c r="L76" s="29"/>
      <c r="M76" s="30">
        <f>SUM(K76:L76)</f>
        <v>0</v>
      </c>
    </row>
    <row r="77" spans="1:13" s="2" customFormat="1" ht="15.75" hidden="1" customHeight="1" x14ac:dyDescent="0.25">
      <c r="A77" s="162" t="s">
        <v>64</v>
      </c>
      <c r="B77" s="150"/>
      <c r="C77" s="150"/>
      <c r="D77" s="150"/>
      <c r="E77" s="150"/>
      <c r="F77" s="150"/>
      <c r="G77" s="150"/>
      <c r="H77" s="150"/>
      <c r="I77" s="150"/>
      <c r="J77" s="150"/>
      <c r="K77" s="150"/>
      <c r="L77" s="150"/>
      <c r="M77" s="151"/>
    </row>
    <row r="78" spans="1:13" s="2" customFormat="1" ht="13.5" customHeight="1" x14ac:dyDescent="0.25">
      <c r="A78" s="25">
        <v>4</v>
      </c>
      <c r="B78" s="26" t="s">
        <v>8</v>
      </c>
      <c r="C78" s="20"/>
      <c r="D78" s="20"/>
      <c r="E78" s="20"/>
      <c r="F78" s="20"/>
      <c r="G78" s="20"/>
      <c r="H78" s="23"/>
      <c r="I78" s="23"/>
      <c r="J78" s="23"/>
      <c r="K78" s="23"/>
      <c r="L78" s="23"/>
      <c r="M78" s="23"/>
    </row>
    <row r="79" spans="1:13" s="2" customFormat="1" ht="88.5" customHeight="1" x14ac:dyDescent="0.25">
      <c r="A79" s="22"/>
      <c r="B79" s="22" t="s">
        <v>96</v>
      </c>
      <c r="C79" s="20" t="s">
        <v>41</v>
      </c>
      <c r="D79" s="20" t="s">
        <v>56</v>
      </c>
      <c r="E79" s="20">
        <v>25.2</v>
      </c>
      <c r="F79" s="20"/>
      <c r="G79" s="42">
        <f>SUM(E79:F79)</f>
        <v>25.2</v>
      </c>
      <c r="H79" s="46">
        <v>25.2</v>
      </c>
      <c r="I79" s="46"/>
      <c r="J79" s="42">
        <f>SUM(H79:I79)</f>
        <v>25.2</v>
      </c>
      <c r="K79" s="58">
        <f>SUM(J79)-G79</f>
        <v>0</v>
      </c>
      <c r="L79" s="58"/>
      <c r="M79" s="58">
        <f>SUM(K79:L79)</f>
        <v>0</v>
      </c>
    </row>
    <row r="80" spans="1:13" s="31" customFormat="1" ht="13.5" hidden="1" customHeight="1" x14ac:dyDescent="0.25">
      <c r="A80" s="152" t="s">
        <v>64</v>
      </c>
      <c r="B80" s="153"/>
      <c r="C80" s="153"/>
      <c r="D80" s="153"/>
      <c r="E80" s="153"/>
      <c r="F80" s="153"/>
      <c r="G80" s="153"/>
      <c r="H80" s="153"/>
      <c r="I80" s="153"/>
      <c r="J80" s="153"/>
      <c r="K80" s="153"/>
      <c r="L80" s="153"/>
      <c r="M80" s="154"/>
    </row>
    <row r="81" spans="1:13" s="2" customFormat="1" ht="20.25" customHeight="1" x14ac:dyDescent="0.25">
      <c r="A81" s="25"/>
      <c r="B81" s="104" t="s">
        <v>97</v>
      </c>
      <c r="C81" s="149"/>
      <c r="D81" s="149"/>
      <c r="E81" s="149"/>
      <c r="F81" s="149"/>
      <c r="G81" s="149"/>
      <c r="H81" s="150"/>
      <c r="I81" s="150"/>
      <c r="J81" s="150"/>
      <c r="K81" s="150"/>
      <c r="L81" s="150"/>
      <c r="M81" s="151"/>
    </row>
    <row r="82" spans="1:13" s="2" customFormat="1" ht="15" customHeight="1" x14ac:dyDescent="0.25">
      <c r="A82" s="42">
        <v>1</v>
      </c>
      <c r="B82" s="25" t="s">
        <v>5</v>
      </c>
      <c r="C82" s="20"/>
      <c r="D82" s="20"/>
      <c r="E82" s="20"/>
      <c r="F82" s="20"/>
      <c r="G82" s="20"/>
      <c r="H82" s="23"/>
      <c r="I82" s="23"/>
      <c r="J82" s="23"/>
      <c r="K82" s="23"/>
      <c r="L82" s="23"/>
      <c r="M82" s="23"/>
    </row>
    <row r="83" spans="1:13" s="2" customFormat="1" ht="83.25" customHeight="1" x14ac:dyDescent="0.25">
      <c r="A83" s="20"/>
      <c r="B83" s="22" t="s">
        <v>67</v>
      </c>
      <c r="C83" s="20" t="s">
        <v>50</v>
      </c>
      <c r="D83" s="20" t="s">
        <v>63</v>
      </c>
      <c r="E83" s="21">
        <v>97174000</v>
      </c>
      <c r="F83" s="20"/>
      <c r="G83" s="21">
        <f>SUM(E83:F83)</f>
        <v>97174000</v>
      </c>
      <c r="H83" s="21">
        <v>97174000</v>
      </c>
      <c r="I83" s="20"/>
      <c r="J83" s="42">
        <f>SUM(H83:I83)</f>
        <v>97174000</v>
      </c>
      <c r="K83" s="30">
        <f>SUM(J83)-G83</f>
        <v>0</v>
      </c>
      <c r="L83" s="29"/>
      <c r="M83" s="30">
        <f>SUM(K83:L83)</f>
        <v>0</v>
      </c>
    </row>
    <row r="84" spans="1:13" s="2" customFormat="1" ht="41.25" customHeight="1" x14ac:dyDescent="0.25">
      <c r="A84" s="42"/>
      <c r="B84" s="22" t="s">
        <v>68</v>
      </c>
      <c r="C84" s="42" t="s">
        <v>50</v>
      </c>
      <c r="D84" s="42" t="s">
        <v>69</v>
      </c>
      <c r="E84" s="21">
        <v>177145286</v>
      </c>
      <c r="F84" s="42"/>
      <c r="G84" s="21">
        <f>SUM(E84:F84)</f>
        <v>177145286</v>
      </c>
      <c r="H84" s="21">
        <v>177145286</v>
      </c>
      <c r="I84" s="42"/>
      <c r="J84" s="42">
        <f>SUM(H84:I84)</f>
        <v>177145286</v>
      </c>
      <c r="K84" s="30">
        <f>SUM(J84)-G84</f>
        <v>0</v>
      </c>
      <c r="L84" s="29"/>
      <c r="M84" s="30">
        <f>SUM(K84:L84)</f>
        <v>0</v>
      </c>
    </row>
    <row r="85" spans="1:13" s="31" customFormat="1" ht="0.75" hidden="1" customHeight="1" x14ac:dyDescent="0.25">
      <c r="A85" s="103" t="s">
        <v>64</v>
      </c>
      <c r="B85" s="103"/>
      <c r="C85" s="103"/>
      <c r="D85" s="103"/>
      <c r="E85" s="103"/>
      <c r="F85" s="103"/>
      <c r="G85" s="103"/>
      <c r="H85" s="103"/>
      <c r="I85" s="103"/>
      <c r="J85" s="103"/>
      <c r="K85" s="103"/>
      <c r="L85" s="103"/>
      <c r="M85" s="103"/>
    </row>
    <row r="86" spans="1:13" s="2" customFormat="1" ht="15.75" customHeight="1" x14ac:dyDescent="0.25">
      <c r="A86" s="42">
        <v>2</v>
      </c>
      <c r="B86" s="25" t="s">
        <v>6</v>
      </c>
      <c r="C86" s="20"/>
      <c r="D86" s="20"/>
      <c r="E86" s="20"/>
      <c r="F86" s="20"/>
      <c r="G86" s="20"/>
      <c r="H86" s="23"/>
      <c r="I86" s="23"/>
      <c r="J86" s="23"/>
      <c r="K86" s="23"/>
      <c r="L86" s="23"/>
      <c r="M86" s="23"/>
    </row>
    <row r="87" spans="1:13" s="2" customFormat="1" ht="49.5" customHeight="1" x14ac:dyDescent="0.25">
      <c r="A87" s="20"/>
      <c r="B87" s="22" t="s">
        <v>70</v>
      </c>
      <c r="C87" s="20" t="s">
        <v>71</v>
      </c>
      <c r="D87" s="20" t="s">
        <v>69</v>
      </c>
      <c r="E87" s="21">
        <v>4042567</v>
      </c>
      <c r="F87" s="27"/>
      <c r="G87" s="21">
        <f>SUM(E87:F87)</f>
        <v>4042567</v>
      </c>
      <c r="H87" s="21">
        <v>4042567</v>
      </c>
      <c r="I87" s="21"/>
      <c r="J87" s="21">
        <f>SUM(H87:I87)</f>
        <v>4042567</v>
      </c>
      <c r="K87" s="30">
        <f>SUM(J87)-G87</f>
        <v>0</v>
      </c>
      <c r="L87" s="29"/>
      <c r="M87" s="30">
        <f>SUM(K87:L87)</f>
        <v>0</v>
      </c>
    </row>
    <row r="88" spans="1:13" s="2" customFormat="1" ht="63" customHeight="1" x14ac:dyDescent="0.25">
      <c r="A88" s="42"/>
      <c r="B88" s="22" t="s">
        <v>98</v>
      </c>
      <c r="C88" s="42" t="s">
        <v>71</v>
      </c>
      <c r="D88" s="42" t="s">
        <v>69</v>
      </c>
      <c r="E88" s="21">
        <v>3584287</v>
      </c>
      <c r="F88" s="27"/>
      <c r="G88" s="21">
        <f>SUM(E88:F88)</f>
        <v>3584287</v>
      </c>
      <c r="H88" s="21">
        <v>3584287</v>
      </c>
      <c r="I88" s="21"/>
      <c r="J88" s="21">
        <f>SUM(H88:I88)</f>
        <v>3584287</v>
      </c>
      <c r="K88" s="30">
        <f>SUM(J88)-G88</f>
        <v>0</v>
      </c>
      <c r="L88" s="29"/>
      <c r="M88" s="30">
        <f>SUM(K88:L88)</f>
        <v>0</v>
      </c>
    </row>
    <row r="89" spans="1:13" s="31" customFormat="1" ht="15" hidden="1" x14ac:dyDescent="0.25">
      <c r="A89" s="103" t="s">
        <v>64</v>
      </c>
      <c r="B89" s="103"/>
      <c r="C89" s="103"/>
      <c r="D89" s="103"/>
      <c r="E89" s="103"/>
      <c r="F89" s="103"/>
      <c r="G89" s="103"/>
      <c r="H89" s="103"/>
      <c r="I89" s="103"/>
      <c r="J89" s="103"/>
      <c r="K89" s="103"/>
      <c r="L89" s="103"/>
      <c r="M89" s="103"/>
    </row>
    <row r="90" spans="1:13" s="2" customFormat="1" ht="15.75" customHeight="1" x14ac:dyDescent="0.25">
      <c r="A90" s="42">
        <v>3</v>
      </c>
      <c r="B90" s="25" t="s">
        <v>8</v>
      </c>
      <c r="C90" s="20"/>
      <c r="D90" s="20"/>
      <c r="E90" s="20"/>
      <c r="F90" s="20"/>
      <c r="G90" s="20"/>
      <c r="H90" s="20"/>
      <c r="I90" s="20"/>
      <c r="J90" s="20"/>
      <c r="K90" s="23"/>
      <c r="L90" s="23"/>
      <c r="M90" s="23"/>
    </row>
    <row r="91" spans="1:13" s="2" customFormat="1" ht="77.25" customHeight="1" x14ac:dyDescent="0.25">
      <c r="A91" s="25"/>
      <c r="B91" s="22" t="s">
        <v>72</v>
      </c>
      <c r="C91" s="42" t="s">
        <v>50</v>
      </c>
      <c r="D91" s="42" t="s">
        <v>73</v>
      </c>
      <c r="E91" s="42">
        <v>43.82</v>
      </c>
      <c r="F91" s="42"/>
      <c r="G91" s="21">
        <f>SUM(E91:F91)</f>
        <v>43.82</v>
      </c>
      <c r="H91" s="42">
        <v>43.82</v>
      </c>
      <c r="I91" s="42"/>
      <c r="J91" s="42">
        <f>SUM(H91:I91)</f>
        <v>43.82</v>
      </c>
      <c r="K91" s="30">
        <f>SUM(J91)-G91</f>
        <v>0</v>
      </c>
      <c r="L91" s="64"/>
      <c r="M91" s="30">
        <f>SUM(K91:L91)</f>
        <v>0</v>
      </c>
    </row>
    <row r="92" spans="1:13" s="2" customFormat="1" ht="90.75" customHeight="1" x14ac:dyDescent="0.25">
      <c r="A92" s="22"/>
      <c r="B92" s="22" t="s">
        <v>99</v>
      </c>
      <c r="C92" s="20" t="s">
        <v>50</v>
      </c>
      <c r="D92" s="20" t="s">
        <v>73</v>
      </c>
      <c r="E92" s="20">
        <v>54.43</v>
      </c>
      <c r="F92" s="20"/>
      <c r="G92" s="21">
        <f>SUM(E92:F92)</f>
        <v>54.43</v>
      </c>
      <c r="H92" s="20">
        <v>54.43</v>
      </c>
      <c r="I92" s="20"/>
      <c r="J92" s="42">
        <f>SUM(H92:I92)</f>
        <v>54.43</v>
      </c>
      <c r="K92" s="30">
        <f>SUM(J92)-G92</f>
        <v>0</v>
      </c>
      <c r="L92" s="30"/>
      <c r="M92" s="30">
        <f>SUM(K92:L92)</f>
        <v>0</v>
      </c>
    </row>
    <row r="93" spans="1:13" s="31" customFormat="1" ht="13.5" hidden="1" customHeight="1" x14ac:dyDescent="0.25">
      <c r="A93" s="152" t="s">
        <v>64</v>
      </c>
      <c r="B93" s="153"/>
      <c r="C93" s="153"/>
      <c r="D93" s="153"/>
      <c r="E93" s="153"/>
      <c r="F93" s="153"/>
      <c r="G93" s="153"/>
      <c r="H93" s="153"/>
      <c r="I93" s="153"/>
      <c r="J93" s="153"/>
      <c r="K93" s="153"/>
      <c r="L93" s="153"/>
      <c r="M93" s="154"/>
    </row>
    <row r="94" spans="1:13" s="2" customFormat="1" ht="21" customHeight="1" x14ac:dyDescent="0.25">
      <c r="A94" s="25"/>
      <c r="B94" s="104" t="s">
        <v>100</v>
      </c>
      <c r="C94" s="149"/>
      <c r="D94" s="149"/>
      <c r="E94" s="149"/>
      <c r="F94" s="149"/>
      <c r="G94" s="149"/>
      <c r="H94" s="150"/>
      <c r="I94" s="150"/>
      <c r="J94" s="150"/>
      <c r="K94" s="150"/>
      <c r="L94" s="150"/>
      <c r="M94" s="151"/>
    </row>
    <row r="95" spans="1:13" s="2" customFormat="1" ht="12" customHeight="1" x14ac:dyDescent="0.25">
      <c r="A95" s="42">
        <v>1</v>
      </c>
      <c r="B95" s="25" t="s">
        <v>5</v>
      </c>
      <c r="C95" s="20"/>
      <c r="D95" s="20"/>
      <c r="E95" s="20"/>
      <c r="F95" s="20"/>
      <c r="G95" s="20"/>
      <c r="H95" s="23"/>
      <c r="I95" s="23"/>
      <c r="J95" s="23"/>
      <c r="K95" s="23"/>
      <c r="L95" s="23"/>
      <c r="M95" s="23"/>
    </row>
    <row r="96" spans="1:13" s="2" customFormat="1" ht="72.75" customHeight="1" x14ac:dyDescent="0.25">
      <c r="A96" s="36"/>
      <c r="B96" s="22" t="s">
        <v>101</v>
      </c>
      <c r="C96" s="36" t="s">
        <v>50</v>
      </c>
      <c r="D96" s="36" t="s">
        <v>102</v>
      </c>
      <c r="E96" s="21">
        <v>10575000</v>
      </c>
      <c r="F96" s="36"/>
      <c r="G96" s="21">
        <f>SUM(E96:F96)</f>
        <v>10575000</v>
      </c>
      <c r="H96" s="21">
        <v>10575000</v>
      </c>
      <c r="I96" s="36"/>
      <c r="J96" s="21">
        <f>SUM(H96:I96)</f>
        <v>10575000</v>
      </c>
      <c r="K96" s="30">
        <f>SUM(J96)-G96</f>
        <v>0</v>
      </c>
      <c r="L96" s="30"/>
      <c r="M96" s="30">
        <f>SUM(K96:L96)</f>
        <v>0</v>
      </c>
    </row>
    <row r="97" spans="1:13" s="2" customFormat="1" ht="45" hidden="1" customHeight="1" x14ac:dyDescent="0.25">
      <c r="A97" s="20"/>
      <c r="B97" s="22" t="s">
        <v>68</v>
      </c>
      <c r="C97" s="20" t="s">
        <v>50</v>
      </c>
      <c r="D97" s="20" t="s">
        <v>69</v>
      </c>
      <c r="E97" s="21"/>
      <c r="F97" s="20"/>
      <c r="G97" s="21">
        <f>SUM(E97:F97)</f>
        <v>0</v>
      </c>
      <c r="H97" s="21"/>
      <c r="I97" s="20"/>
      <c r="J97" s="21">
        <f>SUM(H97:I97)</f>
        <v>0</v>
      </c>
      <c r="K97" s="39">
        <f>SUM(J97)-G97</f>
        <v>0</v>
      </c>
      <c r="L97" s="39"/>
      <c r="M97" s="39">
        <f>SUM(K97:L97)</f>
        <v>0</v>
      </c>
    </row>
    <row r="98" spans="1:13" s="31" customFormat="1" ht="38.25" hidden="1" customHeight="1" x14ac:dyDescent="0.25">
      <c r="A98" s="103" t="s">
        <v>75</v>
      </c>
      <c r="B98" s="103"/>
      <c r="C98" s="103"/>
      <c r="D98" s="103"/>
      <c r="E98" s="103"/>
      <c r="F98" s="103"/>
      <c r="G98" s="103"/>
      <c r="H98" s="103"/>
      <c r="I98" s="103"/>
      <c r="J98" s="103"/>
      <c r="K98" s="103"/>
      <c r="L98" s="103"/>
      <c r="M98" s="103"/>
    </row>
    <row r="99" spans="1:13" s="2" customFormat="1" ht="18" customHeight="1" x14ac:dyDescent="0.25">
      <c r="A99" s="42">
        <v>2</v>
      </c>
      <c r="B99" s="25" t="s">
        <v>6</v>
      </c>
      <c r="C99" s="20"/>
      <c r="D99" s="20"/>
      <c r="E99" s="20"/>
      <c r="F99" s="20"/>
      <c r="G99" s="20"/>
      <c r="H99" s="20"/>
      <c r="I99" s="20"/>
      <c r="J99" s="20"/>
      <c r="K99" s="23"/>
      <c r="L99" s="23"/>
      <c r="M99" s="23"/>
    </row>
    <row r="100" spans="1:13" s="2" customFormat="1" ht="68.25" customHeight="1" x14ac:dyDescent="0.25">
      <c r="A100" s="20"/>
      <c r="B100" s="22" t="s">
        <v>103</v>
      </c>
      <c r="C100" s="20" t="s">
        <v>104</v>
      </c>
      <c r="D100" s="36" t="s">
        <v>62</v>
      </c>
      <c r="E100" s="24">
        <v>1</v>
      </c>
      <c r="F100" s="24"/>
      <c r="G100" s="24">
        <f>SUM(E100:F100)</f>
        <v>1</v>
      </c>
      <c r="H100" s="24">
        <v>1</v>
      </c>
      <c r="I100" s="24"/>
      <c r="J100" s="24">
        <f>SUM(H100:I100)</f>
        <v>1</v>
      </c>
      <c r="K100" s="30">
        <f>SUM(H100-E100)</f>
        <v>0</v>
      </c>
      <c r="L100" s="30"/>
      <c r="M100" s="30">
        <f>SUM(K100:L100)</f>
        <v>0</v>
      </c>
    </row>
    <row r="101" spans="1:13" s="31" customFormat="1" ht="31.5" hidden="1" customHeight="1" x14ac:dyDescent="0.25">
      <c r="A101" s="103" t="s">
        <v>76</v>
      </c>
      <c r="B101" s="103"/>
      <c r="C101" s="103"/>
      <c r="D101" s="103"/>
      <c r="E101" s="103"/>
      <c r="F101" s="103"/>
      <c r="G101" s="103"/>
      <c r="H101" s="103"/>
      <c r="I101" s="103"/>
      <c r="J101" s="103"/>
      <c r="K101" s="103"/>
      <c r="L101" s="103"/>
      <c r="M101" s="103"/>
    </row>
    <row r="102" spans="1:13" s="2" customFormat="1" ht="15.75" customHeight="1" x14ac:dyDescent="0.25">
      <c r="A102" s="42">
        <v>3</v>
      </c>
      <c r="B102" s="25" t="s">
        <v>8</v>
      </c>
      <c r="C102" s="20"/>
      <c r="D102" s="20"/>
      <c r="E102" s="20"/>
      <c r="F102" s="20"/>
      <c r="G102" s="20"/>
      <c r="H102" s="20"/>
      <c r="I102" s="20"/>
      <c r="J102" s="20"/>
      <c r="K102" s="23"/>
      <c r="L102" s="23"/>
      <c r="M102" s="23"/>
    </row>
    <row r="103" spans="1:13" s="2" customFormat="1" ht="82.5" customHeight="1" x14ac:dyDescent="0.25">
      <c r="A103" s="22"/>
      <c r="B103" s="22" t="s">
        <v>133</v>
      </c>
      <c r="C103" s="42" t="s">
        <v>50</v>
      </c>
      <c r="D103" s="42" t="s">
        <v>73</v>
      </c>
      <c r="E103" s="42">
        <v>89.39</v>
      </c>
      <c r="F103" s="42"/>
      <c r="G103" s="42">
        <f>SUM(E103:F103)</f>
        <v>89.39</v>
      </c>
      <c r="H103" s="42">
        <v>89.39</v>
      </c>
      <c r="I103" s="42"/>
      <c r="J103" s="42">
        <f>SUM(H103:I103)</f>
        <v>89.39</v>
      </c>
      <c r="K103" s="30">
        <f>SUM(J103)-G103</f>
        <v>0</v>
      </c>
      <c r="L103" s="29"/>
      <c r="M103" s="30">
        <f>SUM(K103:L103)</f>
        <v>0</v>
      </c>
    </row>
    <row r="104" spans="1:13" s="2" customFormat="1" ht="14.25" customHeight="1" x14ac:dyDescent="0.25">
      <c r="A104" s="61"/>
      <c r="B104" s="61"/>
      <c r="C104" s="47"/>
      <c r="D104" s="47"/>
      <c r="E104" s="47"/>
      <c r="F104" s="47"/>
      <c r="G104" s="47"/>
      <c r="H104" s="47"/>
      <c r="I104" s="47"/>
      <c r="J104" s="47"/>
      <c r="K104" s="62"/>
      <c r="L104" s="63"/>
      <c r="M104" s="62"/>
    </row>
    <row r="105" spans="1:13" s="2" customFormat="1" ht="21.75" customHeight="1" x14ac:dyDescent="0.25">
      <c r="A105" s="163" t="s">
        <v>106</v>
      </c>
      <c r="B105" s="164"/>
      <c r="C105" s="164"/>
      <c r="D105" s="164"/>
      <c r="E105" s="164"/>
      <c r="F105" s="164"/>
      <c r="G105" s="164"/>
      <c r="H105" s="164"/>
      <c r="I105" s="164"/>
      <c r="J105" s="164"/>
      <c r="K105" s="164"/>
      <c r="L105" s="164"/>
      <c r="M105" s="165"/>
    </row>
    <row r="106" spans="1:13" s="2" customFormat="1" ht="61.5" customHeight="1" x14ac:dyDescent="0.25">
      <c r="A106" s="65" t="s">
        <v>89</v>
      </c>
      <c r="B106" s="65" t="s">
        <v>16</v>
      </c>
      <c r="C106" s="65" t="s">
        <v>3</v>
      </c>
      <c r="D106" s="166" t="s">
        <v>105</v>
      </c>
      <c r="E106" s="166"/>
      <c r="F106" s="166"/>
      <c r="G106" s="166"/>
      <c r="H106" s="166"/>
      <c r="I106" s="166"/>
      <c r="J106" s="166"/>
      <c r="K106" s="166"/>
      <c r="L106" s="166"/>
      <c r="M106" s="166"/>
    </row>
    <row r="107" spans="1:13" s="2" customFormat="1" ht="18.75" customHeight="1" x14ac:dyDescent="0.25">
      <c r="A107" s="66">
        <v>1</v>
      </c>
      <c r="B107" s="66">
        <v>2</v>
      </c>
      <c r="C107" s="66">
        <v>3</v>
      </c>
      <c r="D107" s="167">
        <v>4</v>
      </c>
      <c r="E107" s="167"/>
      <c r="F107" s="167"/>
      <c r="G107" s="167"/>
      <c r="H107" s="167"/>
      <c r="I107" s="167"/>
      <c r="J107" s="167"/>
      <c r="K107" s="167"/>
      <c r="L107" s="167"/>
      <c r="M107" s="167"/>
    </row>
    <row r="108" spans="1:13" s="2" customFormat="1" ht="19.5" customHeight="1" x14ac:dyDescent="0.25">
      <c r="A108" s="66">
        <v>1</v>
      </c>
      <c r="B108" s="71" t="s">
        <v>5</v>
      </c>
      <c r="C108" s="66"/>
      <c r="D108" s="167"/>
      <c r="E108" s="167"/>
      <c r="F108" s="167"/>
      <c r="G108" s="167"/>
      <c r="H108" s="167"/>
      <c r="I108" s="167"/>
      <c r="J108" s="167"/>
      <c r="K108" s="167"/>
      <c r="L108" s="167"/>
      <c r="M108" s="167"/>
    </row>
    <row r="109" spans="1:13" s="2" customFormat="1" ht="48" customHeight="1" x14ac:dyDescent="0.25">
      <c r="A109" s="66"/>
      <c r="B109" s="75" t="str">
        <f t="shared" ref="B109:C112" si="0">B62</f>
        <v>обсяг видатків на придбання тролейбусів у лізинг в поточному році</v>
      </c>
      <c r="C109" s="74" t="str">
        <f t="shared" si="0"/>
        <v>грн.</v>
      </c>
      <c r="D109" s="168" t="s">
        <v>113</v>
      </c>
      <c r="E109" s="169"/>
      <c r="F109" s="169"/>
      <c r="G109" s="169"/>
      <c r="H109" s="169"/>
      <c r="I109" s="169"/>
      <c r="J109" s="169"/>
      <c r="K109" s="169"/>
      <c r="L109" s="169"/>
      <c r="M109" s="170"/>
    </row>
    <row r="110" spans="1:13" s="2" customFormat="1" ht="47.25" customHeight="1" x14ac:dyDescent="0.25">
      <c r="A110" s="66"/>
      <c r="B110" s="75" t="str">
        <f t="shared" si="0"/>
        <v>загальний обсяг видатків на придбання тролейбусів, в т.ч.:</v>
      </c>
      <c r="C110" s="74" t="str">
        <f t="shared" si="0"/>
        <v>грн</v>
      </c>
      <c r="D110" s="168" t="s">
        <v>114</v>
      </c>
      <c r="E110" s="169"/>
      <c r="F110" s="169"/>
      <c r="G110" s="169"/>
      <c r="H110" s="169"/>
      <c r="I110" s="169"/>
      <c r="J110" s="169"/>
      <c r="K110" s="169"/>
      <c r="L110" s="169"/>
      <c r="M110" s="170"/>
    </row>
    <row r="111" spans="1:13" s="2" customFormat="1" ht="40.5" customHeight="1" x14ac:dyDescent="0.25">
      <c r="A111" s="66"/>
      <c r="B111" s="75" t="str">
        <f t="shared" si="0"/>
        <v>тролейбуси базової комплектації (низькопольні)</v>
      </c>
      <c r="C111" s="74" t="str">
        <f t="shared" si="0"/>
        <v>грн</v>
      </c>
      <c r="D111" s="168" t="s">
        <v>115</v>
      </c>
      <c r="E111" s="169"/>
      <c r="F111" s="169"/>
      <c r="G111" s="169"/>
      <c r="H111" s="169"/>
      <c r="I111" s="169"/>
      <c r="J111" s="169"/>
      <c r="K111" s="169"/>
      <c r="L111" s="169"/>
      <c r="M111" s="170"/>
    </row>
    <row r="112" spans="1:13" s="2" customFormat="1" ht="33.75" customHeight="1" x14ac:dyDescent="0.25">
      <c r="A112" s="66"/>
      <c r="B112" s="75" t="str">
        <f t="shared" si="0"/>
        <v>тролейбуси з автономним ходом</v>
      </c>
      <c r="C112" s="74" t="str">
        <f t="shared" si="0"/>
        <v>грн</v>
      </c>
      <c r="D112" s="168" t="s">
        <v>116</v>
      </c>
      <c r="E112" s="169"/>
      <c r="F112" s="169"/>
      <c r="G112" s="169"/>
      <c r="H112" s="169"/>
      <c r="I112" s="169"/>
      <c r="J112" s="169"/>
      <c r="K112" s="169"/>
      <c r="L112" s="169"/>
      <c r="M112" s="170"/>
    </row>
    <row r="113" spans="1:13" s="2" customFormat="1" ht="70.5" customHeight="1" x14ac:dyDescent="0.25">
      <c r="A113" s="66"/>
      <c r="B113" s="75" t="str">
        <f>B83</f>
        <v>видатки на оплату за надання транспортних послуг з перевезень електричним транспортом</v>
      </c>
      <c r="C113" s="74" t="str">
        <f>C83</f>
        <v>грн</v>
      </c>
      <c r="D113" s="168" t="s">
        <v>117</v>
      </c>
      <c r="E113" s="169"/>
      <c r="F113" s="169"/>
      <c r="G113" s="169"/>
      <c r="H113" s="169"/>
      <c r="I113" s="169"/>
      <c r="J113" s="169"/>
      <c r="K113" s="169"/>
      <c r="L113" s="169"/>
      <c r="M113" s="170"/>
    </row>
    <row r="114" spans="1:13" s="2" customFormat="1" ht="36.75" customHeight="1" x14ac:dyDescent="0.25">
      <c r="A114" s="66"/>
      <c r="B114" s="75" t="str">
        <f>B84</f>
        <v xml:space="preserve">загальна вартість наданих транспортних послуг </v>
      </c>
      <c r="C114" s="74" t="str">
        <f>C84</f>
        <v>грн</v>
      </c>
      <c r="D114" s="168" t="s">
        <v>118</v>
      </c>
      <c r="E114" s="169"/>
      <c r="F114" s="169"/>
      <c r="G114" s="169"/>
      <c r="H114" s="169"/>
      <c r="I114" s="169"/>
      <c r="J114" s="169"/>
      <c r="K114" s="169"/>
      <c r="L114" s="169"/>
      <c r="M114" s="170"/>
    </row>
    <row r="115" spans="1:13" s="2" customFormat="1" ht="33" customHeight="1" x14ac:dyDescent="0.25">
      <c r="A115" s="67"/>
      <c r="B115" s="88" t="str">
        <f>B96</f>
        <v>обсяг видатків</v>
      </c>
      <c r="C115" s="76" t="str">
        <f>C96</f>
        <v>грн</v>
      </c>
      <c r="D115" s="168" t="s">
        <v>119</v>
      </c>
      <c r="E115" s="169"/>
      <c r="F115" s="169"/>
      <c r="G115" s="169"/>
      <c r="H115" s="169"/>
      <c r="I115" s="169"/>
      <c r="J115" s="169"/>
      <c r="K115" s="169"/>
      <c r="L115" s="169"/>
      <c r="M115" s="170"/>
    </row>
    <row r="116" spans="1:13" s="2" customFormat="1" ht="18.75" customHeight="1" x14ac:dyDescent="0.25">
      <c r="A116" s="66">
        <v>2</v>
      </c>
      <c r="B116" s="71" t="s">
        <v>6</v>
      </c>
      <c r="C116" s="66"/>
      <c r="D116" s="171"/>
      <c r="E116" s="171"/>
      <c r="F116" s="171"/>
      <c r="G116" s="171"/>
      <c r="H116" s="171"/>
      <c r="I116" s="171"/>
      <c r="J116" s="171"/>
      <c r="K116" s="171"/>
      <c r="L116" s="171"/>
      <c r="M116" s="171"/>
    </row>
    <row r="117" spans="1:13" s="2" customFormat="1" ht="61.5" customHeight="1" x14ac:dyDescent="0.25">
      <c r="A117" s="66"/>
      <c r="B117" s="68" t="str">
        <f t="shared" ref="B117:C119" si="1">B68</f>
        <v>кількість тролейбусів, що планується придбати у лізинг, в т.ч.:</v>
      </c>
      <c r="C117" s="73" t="str">
        <f t="shared" si="1"/>
        <v>од.</v>
      </c>
      <c r="D117" s="168" t="s">
        <v>121</v>
      </c>
      <c r="E117" s="169"/>
      <c r="F117" s="169"/>
      <c r="G117" s="169"/>
      <c r="H117" s="169"/>
      <c r="I117" s="169"/>
      <c r="J117" s="169"/>
      <c r="K117" s="169"/>
      <c r="L117" s="169"/>
      <c r="M117" s="170"/>
    </row>
    <row r="118" spans="1:13" s="2" customFormat="1" ht="51.75" customHeight="1" x14ac:dyDescent="0.25">
      <c r="A118" s="66"/>
      <c r="B118" s="68" t="str">
        <f t="shared" si="1"/>
        <v>тролейбуси базової комплектації (низькопольні)</v>
      </c>
      <c r="C118" s="73" t="str">
        <f t="shared" si="1"/>
        <v>од.</v>
      </c>
      <c r="D118" s="168" t="s">
        <v>115</v>
      </c>
      <c r="E118" s="169"/>
      <c r="F118" s="169"/>
      <c r="G118" s="169"/>
      <c r="H118" s="169"/>
      <c r="I118" s="169"/>
      <c r="J118" s="169"/>
      <c r="K118" s="169"/>
      <c r="L118" s="169"/>
      <c r="M118" s="170"/>
    </row>
    <row r="119" spans="1:13" s="2" customFormat="1" ht="42" customHeight="1" x14ac:dyDescent="0.25">
      <c r="A119" s="66"/>
      <c r="B119" s="68" t="str">
        <f t="shared" si="1"/>
        <v>тролейбуси з автономним ходом</v>
      </c>
      <c r="C119" s="73" t="str">
        <f t="shared" si="1"/>
        <v>од.</v>
      </c>
      <c r="D119" s="168" t="s">
        <v>116</v>
      </c>
      <c r="E119" s="169"/>
      <c r="F119" s="169"/>
      <c r="G119" s="169"/>
      <c r="H119" s="169"/>
      <c r="I119" s="169"/>
      <c r="J119" s="169"/>
      <c r="K119" s="169"/>
      <c r="L119" s="169"/>
      <c r="M119" s="170"/>
    </row>
    <row r="120" spans="1:13" s="2" customFormat="1" ht="46.5" customHeight="1" x14ac:dyDescent="0.25">
      <c r="A120" s="66"/>
      <c r="B120" s="68" t="str">
        <f>B87</f>
        <v xml:space="preserve">обсяг транспортних послуг з перевезень електротранспортом </v>
      </c>
      <c r="C120" s="73" t="str">
        <f>C87</f>
        <v>км</v>
      </c>
      <c r="D120" s="168" t="s">
        <v>122</v>
      </c>
      <c r="E120" s="169"/>
      <c r="F120" s="169"/>
      <c r="G120" s="169"/>
      <c r="H120" s="169"/>
      <c r="I120" s="169"/>
      <c r="J120" s="169"/>
      <c r="K120" s="169"/>
      <c r="L120" s="169"/>
      <c r="M120" s="170"/>
    </row>
    <row r="121" spans="1:13" s="2" customFormat="1" ht="61.5" customHeight="1" x14ac:dyDescent="0.25">
      <c r="A121" s="66"/>
      <c r="B121" s="68" t="str">
        <f>B88</f>
        <v>обсяг транспортних послуг з перевезень електротранспортом з 23.06.2022</v>
      </c>
      <c r="C121" s="73" t="str">
        <f>C88</f>
        <v>км</v>
      </c>
      <c r="D121" s="168" t="s">
        <v>123</v>
      </c>
      <c r="E121" s="169"/>
      <c r="F121" s="169"/>
      <c r="G121" s="169"/>
      <c r="H121" s="169"/>
      <c r="I121" s="169"/>
      <c r="J121" s="169"/>
      <c r="K121" s="169"/>
      <c r="L121" s="169"/>
      <c r="M121" s="170"/>
    </row>
    <row r="122" spans="1:13" s="2" customFormat="1" ht="61.5" customHeight="1" x14ac:dyDescent="0.25">
      <c r="A122" s="66"/>
      <c r="B122" s="68" t="str">
        <f>B100</f>
        <v>кількість підприємств, яким надається поворотна фінансова допомога</v>
      </c>
      <c r="C122" s="73" t="str">
        <f>C100</f>
        <v>од</v>
      </c>
      <c r="D122" s="168" t="s">
        <v>124</v>
      </c>
      <c r="E122" s="169"/>
      <c r="F122" s="169"/>
      <c r="G122" s="169"/>
      <c r="H122" s="169"/>
      <c r="I122" s="169"/>
      <c r="J122" s="169"/>
      <c r="K122" s="169"/>
      <c r="L122" s="169"/>
      <c r="M122" s="170"/>
    </row>
    <row r="123" spans="1:13" s="2" customFormat="1" ht="21" customHeight="1" x14ac:dyDescent="0.25">
      <c r="A123" s="91">
        <v>3</v>
      </c>
      <c r="B123" s="92" t="s">
        <v>7</v>
      </c>
      <c r="C123" s="91"/>
      <c r="D123" s="172"/>
      <c r="E123" s="172"/>
      <c r="F123" s="172"/>
      <c r="G123" s="172"/>
      <c r="H123" s="172"/>
      <c r="I123" s="172"/>
      <c r="J123" s="172"/>
      <c r="K123" s="172"/>
      <c r="L123" s="172"/>
      <c r="M123" s="172"/>
    </row>
    <row r="124" spans="1:13" s="2" customFormat="1" ht="114.75" customHeight="1" x14ac:dyDescent="0.25">
      <c r="A124" s="85"/>
      <c r="B124" s="70" t="str">
        <f t="shared" ref="B124:C126" si="2">B73</f>
        <v>відсоток забезпеченості фінансовим ресурсом на придбання тролейбусів відповідно до загальної суми на придбання тролейбусів</v>
      </c>
      <c r="C124" s="69" t="str">
        <f t="shared" si="2"/>
        <v>%</v>
      </c>
      <c r="D124" s="173" t="s">
        <v>125</v>
      </c>
      <c r="E124" s="174"/>
      <c r="F124" s="174"/>
      <c r="G124" s="174"/>
      <c r="H124" s="174"/>
      <c r="I124" s="174"/>
      <c r="J124" s="174"/>
      <c r="K124" s="174"/>
      <c r="L124" s="174"/>
      <c r="M124" s="175"/>
    </row>
    <row r="125" spans="1:13" s="2" customFormat="1" ht="69" customHeight="1" x14ac:dyDescent="0.25">
      <c r="A125" s="96"/>
      <c r="B125" s="70" t="str">
        <f t="shared" si="2"/>
        <v>середня вартість придбання 1 тролейбуса базової комплектації</v>
      </c>
      <c r="C125" s="69" t="str">
        <f t="shared" si="2"/>
        <v>грн</v>
      </c>
      <c r="D125" s="173" t="s">
        <v>126</v>
      </c>
      <c r="E125" s="174"/>
      <c r="F125" s="174"/>
      <c r="G125" s="174"/>
      <c r="H125" s="174"/>
      <c r="I125" s="174"/>
      <c r="J125" s="174"/>
      <c r="K125" s="174"/>
      <c r="L125" s="174"/>
      <c r="M125" s="175"/>
    </row>
    <row r="126" spans="1:13" s="2" customFormat="1" ht="58.5" customHeight="1" x14ac:dyDescent="0.25">
      <c r="A126" s="96"/>
      <c r="B126" s="70" t="str">
        <f t="shared" si="2"/>
        <v>середня вартість придбання 1 тролейбуса з автономним ходом</v>
      </c>
      <c r="C126" s="69" t="str">
        <f t="shared" si="2"/>
        <v>грн</v>
      </c>
      <c r="D126" s="173" t="s">
        <v>127</v>
      </c>
      <c r="E126" s="174"/>
      <c r="F126" s="174"/>
      <c r="G126" s="174"/>
      <c r="H126" s="174"/>
      <c r="I126" s="174"/>
      <c r="J126" s="174"/>
      <c r="K126" s="174"/>
      <c r="L126" s="174"/>
      <c r="M126" s="175"/>
    </row>
    <row r="127" spans="1:13" s="2" customFormat="1" ht="19.5" customHeight="1" x14ac:dyDescent="0.25">
      <c r="A127" s="85">
        <v>4</v>
      </c>
      <c r="B127" s="72" t="s">
        <v>8</v>
      </c>
      <c r="C127" s="85"/>
      <c r="D127" s="171"/>
      <c r="E127" s="171"/>
      <c r="F127" s="171"/>
      <c r="G127" s="171"/>
      <c r="H127" s="171"/>
      <c r="I127" s="171"/>
      <c r="J127" s="171"/>
      <c r="K127" s="171"/>
      <c r="L127" s="171"/>
      <c r="M127" s="171"/>
    </row>
    <row r="128" spans="1:13" s="2" customFormat="1" ht="96" customHeight="1" x14ac:dyDescent="0.25">
      <c r="A128" s="85"/>
      <c r="B128" s="70" t="str">
        <f>B79</f>
        <v>відсоток оновлення тролейбусів терміном експлуатації до 6 років до загальної кількості тролейбусів на підприємстві</v>
      </c>
      <c r="C128" s="69" t="str">
        <f>C79</f>
        <v>%</v>
      </c>
      <c r="D128" s="173" t="s">
        <v>129</v>
      </c>
      <c r="E128" s="174"/>
      <c r="F128" s="174"/>
      <c r="G128" s="174"/>
      <c r="H128" s="174"/>
      <c r="I128" s="174"/>
      <c r="J128" s="174"/>
      <c r="K128" s="174"/>
      <c r="L128" s="174"/>
      <c r="M128" s="175"/>
    </row>
    <row r="129" spans="1:13" s="2" customFormat="1" ht="72.75" customHeight="1" x14ac:dyDescent="0.25">
      <c r="A129" s="85"/>
      <c r="B129" s="70" t="str">
        <f>B91</f>
        <v>середня вартість 1-го км перевезень пасажирів електричним транспортом</v>
      </c>
      <c r="C129" s="69" t="str">
        <f>C91</f>
        <v>грн</v>
      </c>
      <c r="D129" s="173" t="s">
        <v>130</v>
      </c>
      <c r="E129" s="174"/>
      <c r="F129" s="174"/>
      <c r="G129" s="174"/>
      <c r="H129" s="174"/>
      <c r="I129" s="174"/>
      <c r="J129" s="174"/>
      <c r="K129" s="174"/>
      <c r="L129" s="174"/>
      <c r="M129" s="175"/>
    </row>
    <row r="130" spans="1:13" s="2" customFormat="1" ht="100.5" customHeight="1" x14ac:dyDescent="0.25">
      <c r="A130" s="85"/>
      <c r="B130" s="70" t="str">
        <f>B92</f>
        <v>середня вартість 1-го км перевезень пасажирів електричним транспортом з 23.06.2022</v>
      </c>
      <c r="C130" s="69" t="str">
        <f>C92</f>
        <v>грн</v>
      </c>
      <c r="D130" s="173" t="s">
        <v>131</v>
      </c>
      <c r="E130" s="174"/>
      <c r="F130" s="174"/>
      <c r="G130" s="174"/>
      <c r="H130" s="174"/>
      <c r="I130" s="174"/>
      <c r="J130" s="174"/>
      <c r="K130" s="174"/>
      <c r="L130" s="174"/>
      <c r="M130" s="175"/>
    </row>
    <row r="131" spans="1:13" s="2" customFormat="1" ht="78.75" customHeight="1" x14ac:dyDescent="0.25">
      <c r="A131" s="93"/>
      <c r="B131" s="94" t="str">
        <f>B103</f>
        <v>відсоток відшкодування до понесених витрат на заробітну плату та електроенергію</v>
      </c>
      <c r="C131" s="95" t="str">
        <f>C103</f>
        <v>грн</v>
      </c>
      <c r="D131" s="179" t="s">
        <v>132</v>
      </c>
      <c r="E131" s="180"/>
      <c r="F131" s="180"/>
      <c r="G131" s="180"/>
      <c r="H131" s="180"/>
      <c r="I131" s="180"/>
      <c r="J131" s="180"/>
      <c r="K131" s="180"/>
      <c r="L131" s="180"/>
      <c r="M131" s="181"/>
    </row>
    <row r="132" spans="1:13" s="2" customFormat="1" ht="21" customHeight="1" x14ac:dyDescent="0.25">
      <c r="A132" s="61"/>
      <c r="B132" s="61"/>
      <c r="C132" s="47"/>
      <c r="D132" s="47"/>
      <c r="E132" s="47"/>
      <c r="F132" s="47"/>
      <c r="G132" s="47"/>
      <c r="H132" s="47"/>
      <c r="I132" s="47"/>
      <c r="J132" s="47"/>
      <c r="K132" s="62"/>
      <c r="L132" s="63"/>
      <c r="M132" s="62"/>
    </row>
    <row r="133" spans="1:13" ht="17.25" customHeight="1" x14ac:dyDescent="0.25">
      <c r="A133" s="182" t="s">
        <v>107</v>
      </c>
      <c r="B133" s="183"/>
      <c r="C133" s="183"/>
      <c r="D133" s="183"/>
      <c r="E133" s="183"/>
      <c r="F133" s="183"/>
      <c r="G133" s="183"/>
      <c r="H133" s="183"/>
      <c r="I133" s="183"/>
      <c r="J133" s="183"/>
      <c r="K133" s="183"/>
      <c r="L133" s="183"/>
      <c r="M133" s="184"/>
    </row>
    <row r="134" spans="1:13" ht="42" customHeight="1" x14ac:dyDescent="0.25">
      <c r="A134" s="176" t="s">
        <v>128</v>
      </c>
      <c r="B134" s="177"/>
      <c r="C134" s="177"/>
      <c r="D134" s="177"/>
      <c r="E134" s="177"/>
      <c r="F134" s="177"/>
      <c r="G134" s="177"/>
      <c r="H134" s="177"/>
      <c r="I134" s="177"/>
      <c r="J134" s="177"/>
      <c r="K134" s="177"/>
      <c r="L134" s="177"/>
      <c r="M134" s="178"/>
    </row>
    <row r="135" spans="1:13" ht="9.75" customHeight="1" x14ac:dyDescent="0.25">
      <c r="A135" s="83"/>
      <c r="B135" s="84"/>
      <c r="C135" s="84"/>
      <c r="D135" s="84"/>
      <c r="E135" s="84"/>
      <c r="F135" s="84"/>
      <c r="G135" s="84"/>
      <c r="H135" s="84"/>
      <c r="I135" s="84"/>
      <c r="J135" s="84"/>
      <c r="K135" s="84"/>
      <c r="L135" s="84"/>
      <c r="M135" s="84"/>
    </row>
    <row r="136" spans="1:13" ht="19.5" customHeight="1" x14ac:dyDescent="0.25">
      <c r="A136" s="89" t="s">
        <v>31</v>
      </c>
      <c r="B136" s="89"/>
      <c r="C136" s="89"/>
      <c r="D136" s="89"/>
      <c r="E136" s="90"/>
      <c r="F136" s="90"/>
      <c r="G136" s="90"/>
      <c r="H136" s="90"/>
      <c r="I136" s="90"/>
      <c r="J136" s="90"/>
      <c r="K136" s="90"/>
      <c r="L136" s="90"/>
      <c r="M136" s="90"/>
    </row>
    <row r="137" spans="1:13" ht="51" customHeight="1" x14ac:dyDescent="0.25">
      <c r="A137" s="173" t="s">
        <v>108</v>
      </c>
      <c r="B137" s="174"/>
      <c r="C137" s="174"/>
      <c r="D137" s="174"/>
      <c r="E137" s="174"/>
      <c r="F137" s="174"/>
      <c r="G137" s="174"/>
      <c r="H137" s="174"/>
      <c r="I137" s="174"/>
      <c r="J137" s="174"/>
      <c r="K137" s="174"/>
      <c r="L137" s="174"/>
      <c r="M137" s="175"/>
    </row>
    <row r="138" spans="1:13" ht="19.5" hidden="1" customHeight="1" x14ac:dyDescent="0.25">
      <c r="A138" s="77" t="s">
        <v>109</v>
      </c>
      <c r="B138" s="77"/>
      <c r="C138" s="77"/>
      <c r="D138" s="77"/>
      <c r="E138" s="78"/>
      <c r="F138" s="78"/>
    </row>
    <row r="139" spans="1:13" ht="20.25" customHeight="1" x14ac:dyDescent="0.25">
      <c r="A139" s="79"/>
      <c r="B139" s="79"/>
      <c r="C139" s="79"/>
      <c r="D139" s="79"/>
      <c r="E139" s="79"/>
      <c r="F139" s="80"/>
      <c r="G139" s="80"/>
      <c r="H139" s="80"/>
      <c r="I139" s="80"/>
      <c r="J139" s="80"/>
      <c r="K139" s="80"/>
      <c r="L139" s="80"/>
      <c r="M139" s="80"/>
    </row>
    <row r="140" spans="1:13" ht="18" customHeight="1" x14ac:dyDescent="0.25">
      <c r="A140" s="81" t="s">
        <v>110</v>
      </c>
      <c r="B140" s="80"/>
      <c r="C140" s="80"/>
      <c r="D140" s="80"/>
      <c r="E140" s="80"/>
      <c r="F140" s="80"/>
      <c r="G140" s="80"/>
      <c r="H140" s="80"/>
      <c r="I140" s="80"/>
      <c r="J140" s="80"/>
      <c r="K140" s="80"/>
      <c r="L140" s="80"/>
      <c r="M140" s="80"/>
    </row>
    <row r="141" spans="1:13" ht="18" customHeight="1" x14ac:dyDescent="0.25">
      <c r="A141" s="81" t="s">
        <v>111</v>
      </c>
      <c r="B141" s="80"/>
      <c r="C141" s="80"/>
      <c r="D141" s="80"/>
      <c r="E141" s="80"/>
      <c r="F141" s="80"/>
      <c r="G141" s="80"/>
      <c r="H141" s="80"/>
      <c r="I141" s="80"/>
      <c r="J141" s="80"/>
      <c r="K141" s="80"/>
      <c r="L141" s="80"/>
      <c r="M141" s="80"/>
    </row>
    <row r="142" spans="1:13" ht="18" customHeight="1" x14ac:dyDescent="0.25">
      <c r="A142" s="81" t="s">
        <v>112</v>
      </c>
      <c r="B142" s="82"/>
      <c r="C142" s="82"/>
      <c r="D142" s="82"/>
      <c r="E142" s="82"/>
      <c r="F142" s="82"/>
      <c r="G142" s="82"/>
      <c r="H142" s="82"/>
      <c r="I142" s="82"/>
      <c r="J142" s="82"/>
      <c r="K142" s="82"/>
      <c r="L142" s="82"/>
      <c r="M142" s="82"/>
    </row>
    <row r="143" spans="1:13" s="2" customFormat="1" ht="20.25" customHeight="1" x14ac:dyDescent="0.25">
      <c r="A143" s="61"/>
      <c r="B143" s="61"/>
      <c r="C143" s="47"/>
      <c r="D143" s="47"/>
      <c r="E143" s="47"/>
      <c r="F143" s="47"/>
      <c r="G143" s="47"/>
      <c r="H143" s="47"/>
      <c r="I143" s="47"/>
      <c r="J143" s="47"/>
      <c r="K143" s="62"/>
      <c r="L143" s="63"/>
      <c r="M143" s="62"/>
    </row>
    <row r="144" spans="1:13" s="2" customFormat="1" ht="21" hidden="1" customHeight="1" x14ac:dyDescent="0.25">
      <c r="A144" s="61"/>
      <c r="B144" s="61"/>
      <c r="C144" s="47"/>
      <c r="D144" s="47"/>
      <c r="E144" s="47"/>
      <c r="F144" s="47"/>
      <c r="G144" s="47"/>
      <c r="H144" s="47"/>
      <c r="I144" s="47"/>
      <c r="J144" s="47"/>
      <c r="K144" s="62"/>
      <c r="L144" s="63"/>
      <c r="M144" s="62"/>
    </row>
    <row r="145" spans="1:13" hidden="1" x14ac:dyDescent="0.25">
      <c r="A145" s="155" t="s">
        <v>64</v>
      </c>
      <c r="B145" s="155"/>
      <c r="C145" s="155"/>
      <c r="D145" s="155"/>
      <c r="E145" s="155"/>
      <c r="F145" s="155"/>
      <c r="G145" s="155"/>
      <c r="H145" s="155"/>
      <c r="I145" s="155"/>
      <c r="J145" s="155"/>
      <c r="K145" s="155"/>
      <c r="L145" s="155"/>
      <c r="M145" s="155"/>
    </row>
    <row r="146" spans="1:13" s="31" customFormat="1" ht="39" hidden="1" customHeight="1" x14ac:dyDescent="0.25">
      <c r="A146" s="152" t="s">
        <v>77</v>
      </c>
      <c r="B146" s="153"/>
      <c r="C146" s="153"/>
      <c r="D146" s="153"/>
      <c r="E146" s="153"/>
      <c r="F146" s="153"/>
      <c r="G146" s="153"/>
      <c r="H146" s="153"/>
      <c r="I146" s="153"/>
      <c r="J146" s="153"/>
      <c r="K146" s="153"/>
      <c r="L146" s="153"/>
      <c r="M146" s="154"/>
    </row>
    <row r="147" spans="1:13" ht="9.75" hidden="1" customHeight="1" x14ac:dyDescent="0.25">
      <c r="A147" s="28"/>
      <c r="B147" s="28"/>
      <c r="C147" s="28"/>
      <c r="D147" s="28"/>
      <c r="E147" s="28"/>
      <c r="F147" s="28"/>
      <c r="G147" s="28"/>
      <c r="H147" s="28"/>
      <c r="I147" s="28"/>
      <c r="J147" s="28"/>
      <c r="K147" s="28"/>
      <c r="L147" s="28"/>
      <c r="M147" s="28"/>
    </row>
    <row r="148" spans="1:13" ht="26.25" hidden="1" customHeight="1" x14ac:dyDescent="0.25">
      <c r="A148" s="4" t="s">
        <v>31</v>
      </c>
      <c r="B148" s="4"/>
      <c r="C148" s="4"/>
      <c r="D148" s="4"/>
    </row>
    <row r="149" spans="1:13" ht="24.75" hidden="1" customHeight="1" x14ac:dyDescent="0.25">
      <c r="A149" s="127" t="s">
        <v>78</v>
      </c>
      <c r="B149" s="127"/>
      <c r="C149" s="127"/>
      <c r="D149" s="127"/>
      <c r="E149" s="125"/>
      <c r="F149" s="125"/>
      <c r="G149" s="125"/>
      <c r="H149" s="125"/>
      <c r="I149" s="125"/>
      <c r="J149" s="125"/>
      <c r="K149" s="125"/>
      <c r="L149" s="125"/>
      <c r="M149" s="125"/>
    </row>
    <row r="150" spans="1:13" ht="10.5" hidden="1" customHeight="1" x14ac:dyDescent="0.25">
      <c r="A150" s="32"/>
      <c r="B150" s="33"/>
      <c r="C150" s="33"/>
      <c r="D150" s="33"/>
      <c r="E150" s="34"/>
      <c r="F150" s="34"/>
      <c r="G150" s="34"/>
      <c r="H150" s="35"/>
      <c r="I150" s="35"/>
      <c r="J150" s="35"/>
      <c r="K150" s="35"/>
      <c r="L150" s="35"/>
      <c r="M150" s="35"/>
    </row>
    <row r="151" spans="1:13" ht="28.5" customHeight="1" x14ac:dyDescent="0.25">
      <c r="A151" s="98" t="s">
        <v>60</v>
      </c>
      <c r="B151" s="98"/>
      <c r="C151" s="98"/>
      <c r="D151" s="98"/>
      <c r="E151" s="98"/>
    </row>
    <row r="152" spans="1:13" ht="13.5" customHeight="1" x14ac:dyDescent="0.25">
      <c r="A152" s="98"/>
      <c r="B152" s="98"/>
      <c r="C152" s="98"/>
      <c r="D152" s="98"/>
      <c r="E152" s="98"/>
      <c r="G152" s="99"/>
      <c r="H152" s="99"/>
      <c r="J152" s="100" t="s">
        <v>94</v>
      </c>
      <c r="K152" s="100"/>
      <c r="L152" s="100"/>
      <c r="M152" s="100"/>
    </row>
    <row r="153" spans="1:13" ht="12" customHeight="1" x14ac:dyDescent="0.25">
      <c r="A153" s="19"/>
      <c r="B153" s="19"/>
      <c r="C153" s="19"/>
      <c r="D153" s="19"/>
      <c r="E153" s="19"/>
      <c r="G153" s="101" t="s">
        <v>9</v>
      </c>
      <c r="H153" s="101"/>
      <c r="J153" s="102" t="s">
        <v>20</v>
      </c>
      <c r="K153" s="102"/>
      <c r="L153" s="102"/>
      <c r="M153" s="102"/>
    </row>
    <row r="154" spans="1:13" ht="25.5" customHeight="1" x14ac:dyDescent="0.25">
      <c r="A154" s="98" t="s">
        <v>40</v>
      </c>
      <c r="B154" s="98"/>
      <c r="C154" s="98"/>
      <c r="D154" s="98"/>
      <c r="E154" s="98"/>
      <c r="G154" s="99"/>
      <c r="H154" s="99"/>
      <c r="J154" s="100" t="s">
        <v>95</v>
      </c>
      <c r="K154" s="100"/>
      <c r="L154" s="100"/>
      <c r="M154" s="100"/>
    </row>
    <row r="155" spans="1:13" ht="12.75" customHeight="1" x14ac:dyDescent="0.25">
      <c r="A155" s="98"/>
      <c r="B155" s="98"/>
      <c r="C155" s="98"/>
      <c r="D155" s="98"/>
      <c r="E155" s="98"/>
      <c r="G155" s="101" t="s">
        <v>9</v>
      </c>
      <c r="H155" s="101"/>
      <c r="J155" s="102" t="s">
        <v>20</v>
      </c>
      <c r="K155" s="102"/>
      <c r="L155" s="102"/>
      <c r="M155" s="102"/>
    </row>
  </sheetData>
  <mergeCells count="118">
    <mergeCell ref="A134:M134"/>
    <mergeCell ref="A137:M137"/>
    <mergeCell ref="D127:M127"/>
    <mergeCell ref="D128:M128"/>
    <mergeCell ref="D129:M129"/>
    <mergeCell ref="D131:M131"/>
    <mergeCell ref="D130:M130"/>
    <mergeCell ref="A133:M133"/>
    <mergeCell ref="D119:M119"/>
    <mergeCell ref="D120:M120"/>
    <mergeCell ref="D121:M121"/>
    <mergeCell ref="D122:M122"/>
    <mergeCell ref="D125:M125"/>
    <mergeCell ref="D126:M126"/>
    <mergeCell ref="D117:M117"/>
    <mergeCell ref="D123:M123"/>
    <mergeCell ref="D124:M124"/>
    <mergeCell ref="D109:M109"/>
    <mergeCell ref="D110:M110"/>
    <mergeCell ref="D111:M111"/>
    <mergeCell ref="D112:M112"/>
    <mergeCell ref="D113:M113"/>
    <mergeCell ref="D114:M114"/>
    <mergeCell ref="D118:M118"/>
    <mergeCell ref="A105:M105"/>
    <mergeCell ref="D106:M106"/>
    <mergeCell ref="D107:M107"/>
    <mergeCell ref="D108:M108"/>
    <mergeCell ref="D115:M115"/>
    <mergeCell ref="D116:M116"/>
    <mergeCell ref="B81:M81"/>
    <mergeCell ref="A93:M93"/>
    <mergeCell ref="B94:M94"/>
    <mergeCell ref="A145:M145"/>
    <mergeCell ref="A149:M149"/>
    <mergeCell ref="D63:D65"/>
    <mergeCell ref="D68:D70"/>
    <mergeCell ref="A77:M77"/>
    <mergeCell ref="A80:M80"/>
    <mergeCell ref="A146:M146"/>
    <mergeCell ref="B17:M17"/>
    <mergeCell ref="B18:M18"/>
    <mergeCell ref="B26:M26"/>
    <mergeCell ref="B37:D37"/>
    <mergeCell ref="B36:D36"/>
    <mergeCell ref="A45:M45"/>
    <mergeCell ref="A33:A34"/>
    <mergeCell ref="A40:M40"/>
    <mergeCell ref="B41:M41"/>
    <mergeCell ref="B42:M42"/>
    <mergeCell ref="J1:M4"/>
    <mergeCell ref="A5:M5"/>
    <mergeCell ref="A6:M6"/>
    <mergeCell ref="B8:C8"/>
    <mergeCell ref="D8:K8"/>
    <mergeCell ref="B9:C9"/>
    <mergeCell ref="D9:J9"/>
    <mergeCell ref="B10:C10"/>
    <mergeCell ref="D10:K10"/>
    <mergeCell ref="B11:C11"/>
    <mergeCell ref="D11:J11"/>
    <mergeCell ref="B12:C12"/>
    <mergeCell ref="D12:E12"/>
    <mergeCell ref="F12:G12"/>
    <mergeCell ref="H12:K12"/>
    <mergeCell ref="B13:C13"/>
    <mergeCell ref="D13:E13"/>
    <mergeCell ref="F13:G13"/>
    <mergeCell ref="H13:K13"/>
    <mergeCell ref="A14:M14"/>
    <mergeCell ref="B16:M16"/>
    <mergeCell ref="C57:C58"/>
    <mergeCell ref="X33:Z33"/>
    <mergeCell ref="B35:D35"/>
    <mergeCell ref="B38:D38"/>
    <mergeCell ref="B19:M19"/>
    <mergeCell ref="B22:M22"/>
    <mergeCell ref="B25:M25"/>
    <mergeCell ref="B28:M28"/>
    <mergeCell ref="B27:M27"/>
    <mergeCell ref="B33:D34"/>
    <mergeCell ref="R33:T33"/>
    <mergeCell ref="U33:W33"/>
    <mergeCell ref="H33:J33"/>
    <mergeCell ref="K33:M33"/>
    <mergeCell ref="B50:D50"/>
    <mergeCell ref="B52:D52"/>
    <mergeCell ref="E33:G33"/>
    <mergeCell ref="A48:A49"/>
    <mergeCell ref="B48:D49"/>
    <mergeCell ref="B43:M43"/>
    <mergeCell ref="B51:D51"/>
    <mergeCell ref="A151:E152"/>
    <mergeCell ref="G152:H152"/>
    <mergeCell ref="J152:M152"/>
    <mergeCell ref="E48:G48"/>
    <mergeCell ref="H48:J48"/>
    <mergeCell ref="K48:M48"/>
    <mergeCell ref="A98:M98"/>
    <mergeCell ref="A101:M101"/>
    <mergeCell ref="H57:J57"/>
    <mergeCell ref="K57:M57"/>
    <mergeCell ref="A66:M66"/>
    <mergeCell ref="A71:M71"/>
    <mergeCell ref="D57:D58"/>
    <mergeCell ref="B60:M60"/>
    <mergeCell ref="E57:G57"/>
    <mergeCell ref="B57:B58"/>
    <mergeCell ref="A57:A58"/>
    <mergeCell ref="A154:E155"/>
    <mergeCell ref="G154:H154"/>
    <mergeCell ref="J154:M154"/>
    <mergeCell ref="G155:H155"/>
    <mergeCell ref="J155:M155"/>
    <mergeCell ref="G153:H153"/>
    <mergeCell ref="J153:M153"/>
    <mergeCell ref="A85:M85"/>
    <mergeCell ref="A89:M89"/>
  </mergeCells>
  <pageMargins left="0.15748031496062992" right="0.15748031496062992" top="0.47244094488188981" bottom="0.39370078740157483" header="0.31496062992125984" footer="0.31496062992125984"/>
  <pageSetup paperSize="9" scale="78" orientation="landscape" r:id="rId1"/>
  <rowBreaks count="5" manualBreakCount="5">
    <brk id="36" max="12" man="1"/>
    <brk id="75" max="12" man="1"/>
    <brk id="98" max="12" man="1"/>
    <brk id="116" max="12" man="1"/>
    <brk id="12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1917426</vt:lpstr>
      <vt:lpstr>'1917426'!Область_друку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2023-02-13T12:59:55Z</cp:lastPrinted>
  <dcterms:created xsi:type="dcterms:W3CDTF">2018-12-28T08:43:53Z</dcterms:created>
  <dcterms:modified xsi:type="dcterms:W3CDTF">2023-02-15T13:26:17Z</dcterms:modified>
</cp:coreProperties>
</file>