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культури\"/>
    </mc:Choice>
  </mc:AlternateContent>
  <bookViews>
    <workbookView xWindow="0" yWindow="0" windowWidth="24000" windowHeight="9780"/>
  </bookViews>
  <sheets>
    <sheet name="1011100" sheetId="1" r:id="rId1"/>
  </sheets>
  <definedNames>
    <definedName name="_xlnm.Print_Area" localSheetId="0">'1011100'!$A$1:$M$102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31" i="1"/>
  <c r="E61" i="1" s="1"/>
  <c r="F31" i="1"/>
  <c r="G31" i="1"/>
  <c r="H31" i="1"/>
  <c r="I31" i="1"/>
  <c r="J31" i="1" s="1"/>
  <c r="K31" i="1"/>
  <c r="G32" i="1"/>
  <c r="J32" i="1"/>
  <c r="M32" i="1" s="1"/>
  <c r="K32" i="1"/>
  <c r="L32" i="1"/>
  <c r="G33" i="1"/>
  <c r="J33" i="1"/>
  <c r="K33" i="1"/>
  <c r="L33" i="1"/>
  <c r="M33" i="1"/>
  <c r="G34" i="1"/>
  <c r="J34" i="1"/>
  <c r="M34" i="1" s="1"/>
  <c r="K34" i="1"/>
  <c r="L34" i="1"/>
  <c r="E43" i="1"/>
  <c r="F43" i="1"/>
  <c r="G43" i="1"/>
  <c r="H43" i="1"/>
  <c r="I43" i="1"/>
  <c r="K43" i="1"/>
  <c r="E51" i="1"/>
  <c r="G51" i="1"/>
  <c r="H51" i="1"/>
  <c r="J51" i="1"/>
  <c r="G52" i="1"/>
  <c r="J52" i="1"/>
  <c r="G53" i="1"/>
  <c r="J53" i="1"/>
  <c r="G54" i="1"/>
  <c r="J54" i="1"/>
  <c r="G56" i="1"/>
  <c r="J56" i="1"/>
  <c r="G57" i="1"/>
  <c r="J57" i="1"/>
  <c r="F58" i="1"/>
  <c r="G58" i="1"/>
  <c r="I58" i="1"/>
  <c r="I55" i="1" s="1"/>
  <c r="J58" i="1"/>
  <c r="F59" i="1"/>
  <c r="G59" i="1"/>
  <c r="I59" i="1"/>
  <c r="J59" i="1"/>
  <c r="E60" i="1"/>
  <c r="E55" i="1" s="1"/>
  <c r="F60" i="1"/>
  <c r="G60" i="1" s="1"/>
  <c r="H60" i="1"/>
  <c r="H55" i="1" s="1"/>
  <c r="J55" i="1" s="1"/>
  <c r="I60" i="1"/>
  <c r="J60" i="1"/>
  <c r="H61" i="1"/>
  <c r="J61" i="1"/>
  <c r="L61" i="1"/>
  <c r="G62" i="1"/>
  <c r="I62" i="1"/>
  <c r="J62" i="1"/>
  <c r="L62" i="1"/>
  <c r="M62" i="1"/>
  <c r="F63" i="1"/>
  <c r="G63" i="1"/>
  <c r="I63" i="1"/>
  <c r="J63" i="1"/>
  <c r="L63" i="1"/>
  <c r="M63" i="1"/>
  <c r="F64" i="1"/>
  <c r="G64" i="1"/>
  <c r="M64" i="1" s="1"/>
  <c r="J64" i="1"/>
  <c r="L64" i="1"/>
  <c r="G65" i="1"/>
  <c r="M65" i="1" s="1"/>
  <c r="J65" i="1"/>
  <c r="L65" i="1"/>
  <c r="G66" i="1"/>
  <c r="M66" i="1" s="1"/>
  <c r="J66" i="1"/>
  <c r="L66" i="1"/>
  <c r="E70" i="1"/>
  <c r="F70" i="1"/>
  <c r="G70" i="1"/>
  <c r="H70" i="1"/>
  <c r="K70" i="1"/>
  <c r="G71" i="1"/>
  <c r="I71" i="1"/>
  <c r="J71" i="1" s="1"/>
  <c r="M71" i="1" s="1"/>
  <c r="K71" i="1"/>
  <c r="G72" i="1"/>
  <c r="J72" i="1"/>
  <c r="M72" i="1" s="1"/>
  <c r="K72" i="1"/>
  <c r="L72" i="1"/>
  <c r="G73" i="1"/>
  <c r="J73" i="1"/>
  <c r="K73" i="1"/>
  <c r="L73" i="1"/>
  <c r="M73" i="1"/>
  <c r="G74" i="1"/>
  <c r="J74" i="1"/>
  <c r="K74" i="1"/>
  <c r="M74" i="1"/>
  <c r="G75" i="1"/>
  <c r="J75" i="1"/>
  <c r="K79" i="1"/>
  <c r="L79" i="1"/>
  <c r="M79" i="1"/>
  <c r="K80" i="1"/>
  <c r="L80" i="1"/>
  <c r="M80" i="1"/>
  <c r="K81" i="1"/>
  <c r="L81" i="1"/>
  <c r="M81" i="1"/>
  <c r="K82" i="1"/>
  <c r="L82" i="1"/>
  <c r="M82" i="1"/>
  <c r="K86" i="1"/>
  <c r="L86" i="1"/>
  <c r="M86" i="1" s="1"/>
  <c r="K87" i="1"/>
  <c r="L87" i="1"/>
  <c r="M87" i="1"/>
  <c r="K88" i="1"/>
  <c r="L88" i="1"/>
  <c r="M88" i="1"/>
  <c r="G89" i="1"/>
  <c r="M89" i="1" s="1"/>
  <c r="J89" i="1"/>
  <c r="L89" i="1"/>
  <c r="G90" i="1"/>
  <c r="M90" i="1" s="1"/>
  <c r="J90" i="1"/>
  <c r="L90" i="1"/>
  <c r="J43" i="1" l="1"/>
  <c r="M31" i="1"/>
  <c r="M43" i="1" s="1"/>
  <c r="K61" i="1"/>
  <c r="G61" i="1"/>
  <c r="M61" i="1" s="1"/>
  <c r="I70" i="1"/>
  <c r="F55" i="1"/>
  <c r="G55" i="1" s="1"/>
  <c r="L71" i="1"/>
  <c r="L31" i="1"/>
  <c r="L43" i="1" s="1"/>
  <c r="J70" i="1" l="1"/>
  <c r="M70" i="1" s="1"/>
  <c r="L70" i="1"/>
</calcChain>
</file>

<file path=xl/sharedStrings.xml><?xml version="1.0" encoding="utf-8"?>
<sst xmlns="http://schemas.openxmlformats.org/spreadsheetml/2006/main" count="197" uniqueCount="105">
  <si>
    <t>(ініціали/ініціал, прізвище)</t>
  </si>
  <si>
    <t>О.М.Тимцясь</t>
  </si>
  <si>
    <t>Головний бухгалтер</t>
  </si>
  <si>
    <t>А.Є.Ромасюков</t>
  </si>
  <si>
    <t>Начальник управління культури і туризму</t>
  </si>
  <si>
    <t>* Зазначаються всі напрями використання бюджетних коштів, затверджені у паспорті бюджетної програми.</t>
  </si>
  <si>
    <t>Видатки у звітному році здійснені відповідно до затверджених напрямів використання бюджетних коштів.</t>
  </si>
  <si>
    <t>10. Узагальнений висновок про виконання бюджетної програми.</t>
  </si>
  <si>
    <t>Аналіз стану виконання результативних показників                                                                                                                                                                              Всі результативні показники на звітній період стабільні по фактичному їх виконанню</t>
  </si>
  <si>
    <t>Розбіжності між затвердженими та досягнутими показниками пояснюються збільшенням надходжень, у звязку із збільшенням батьківської  плати(згідно калькуляції)</t>
  </si>
  <si>
    <t>Пояснення щодо причин розбіжностей між фактичними та затвердженими результативними показниками</t>
  </si>
  <si>
    <t>розрахунок</t>
  </si>
  <si>
    <t>%</t>
  </si>
  <si>
    <t>Динаміка збільшення власних надходжень у школах естетичного виховання у плановому періоді відповідно до фактичного показника попереднього періоду</t>
  </si>
  <si>
    <t>Відсоток обсягу плати за навчання у школах естетичного виховання   в загальному обсязі видатків на отримання освіти у зазначених школах</t>
  </si>
  <si>
    <t>Динаміка збільшення кількості учнів,які отримують освіту у школах мистецтв у плановому періоді відповідно до фактичного показника попереднього періоду</t>
  </si>
  <si>
    <t>Динаміка збільшення кількості учнів,які отримують освіту у художніх школах  у плановому періоді відповідно до фактичного показника попереднього періоду</t>
  </si>
  <si>
    <t>Динаміка збільшення кількості учнів,які отримують освіту у музичних школах  у плановому періоді відповідно до фактичного показника попереднього періоду</t>
  </si>
  <si>
    <t>якості</t>
  </si>
  <si>
    <t>Розбіжності між затвердженими та досягнутими показниками пояснюються зміною контингенту учнів, також зміною  до спецфонду в частині власних і благодійних надходжень</t>
  </si>
  <si>
    <t>грн.</t>
  </si>
  <si>
    <t>в  школах мистецтв</t>
  </si>
  <si>
    <t xml:space="preserve"> в художніх школах</t>
  </si>
  <si>
    <t xml:space="preserve"> в музичних школах</t>
  </si>
  <si>
    <t>Витрати на навчання одного учня,який отримує освіту в школах естетичного виховання, усього  в т.ч.</t>
  </si>
  <si>
    <t>ефективності</t>
  </si>
  <si>
    <t>Розбіжності між затвердженими та досягнутими показниками пояснюються зміною контингенту учнів . На підставі документів про встановлення пільги по оплаті за навчання визначається кількість звільнених від плати учнів</t>
  </si>
  <si>
    <t>рішення сесії</t>
  </si>
  <si>
    <t>од.</t>
  </si>
  <si>
    <t>Кількість обєктів для капітального ремонту</t>
  </si>
  <si>
    <t>статистичні дані</t>
  </si>
  <si>
    <t>осіб</t>
  </si>
  <si>
    <t>Кількість учнів,звільнених від плати за навчання</t>
  </si>
  <si>
    <t>Кількість учнів,які отримують освіту у школах естетичного виховання, усього в т. ч.</t>
  </si>
  <si>
    <t>продукту</t>
  </si>
  <si>
    <t xml:space="preserve">Відхилення по загальному фонду пояснюється економією коштів по КЕКВ 2120 за рахунок  зниженої відсоткової ставки єдиного соціального внеску по працюючим інвалідам, а також за рахунок різниці між плановими та фактичними тарифами енергоносіїв у 2019 році.  По проведенню капітального ремонту   ДШМ Райдуга проводиться коригування проектно-кошторисної документпції у звязку із збільшенням вартості матеріалів та кошторисної заробітної плати </t>
  </si>
  <si>
    <t>кошторис</t>
  </si>
  <si>
    <t>Витрати на проведення робіт по реконструкції існуючої системи опалення ДМШ №3</t>
  </si>
  <si>
    <t>Витрати на придбання обладнання капітального характеру</t>
  </si>
  <si>
    <t>Витрати на проведення капітального ремонту ДШМ Райдуга</t>
  </si>
  <si>
    <t xml:space="preserve">у тому числі плата за навчання у школах естетичного виховання </t>
  </si>
  <si>
    <t>Видатки на утримання шкіл за рахунок спеціального фонду</t>
  </si>
  <si>
    <t>Видатки на отримання освіти у школах естетичного виховання за рахунок загального фонду</t>
  </si>
  <si>
    <t>штатний розпис</t>
  </si>
  <si>
    <t>робітників</t>
  </si>
  <si>
    <t>обслуговуючого та технічного персоналу</t>
  </si>
  <si>
    <t>спеціалістів</t>
  </si>
  <si>
    <t>штатний розпис, тарифікація</t>
  </si>
  <si>
    <t>педагогічного персоналу</t>
  </si>
  <si>
    <t>керівних працівників</t>
  </si>
  <si>
    <t>Кількість ставок, всього в тому числі</t>
  </si>
  <si>
    <t>Мережа</t>
  </si>
  <si>
    <t>школи мистецтв</t>
  </si>
  <si>
    <t>художніх шкіл</t>
  </si>
  <si>
    <t>музичних шкіл</t>
  </si>
  <si>
    <t xml:space="preserve">Кількість установ, у т.ч.          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</si>
  <si>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</si>
  <si>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</si>
  <si>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</si>
  <si>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</si>
  <si>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</si>
  <si>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</si>
  <si>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</si>
  <si>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</si>
  <si>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</si>
  <si>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</si>
  <si>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</si>
  <si>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</si>
  <si>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Програма розвитку міста Хмельницького у сфері культури на період до 2020 року " 50 кроків, що змінять місто"</t>
  </si>
  <si>
    <t>Касові видатки (надані кредити з бюджету)</t>
  </si>
  <si>
    <t>Найменування місцевої/ регіональної програми</t>
  </si>
  <si>
    <t>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</si>
  <si>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</si>
  <si>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 xml:space="preserve"> Залишок коштів по загальному фонду утворився за рахунок зниженої відсоткової ставки єдиного соціального внеску по працюючим інвалідам і за рахунок різниці між плановими та фактичними тарифами  енергоносіїв у 2019 році. Були зміни до спецфонду  в частині власних та благодійних надходжень.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</si>
  <si>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</si>
  <si>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Створення належних умов з надання   освіти з різних видів мистецтв (школи мистецтв)</t>
  </si>
  <si>
    <t>Створення належних умов з надання освіти з образотворчого мистецтва</t>
  </si>
  <si>
    <t>Створення належних умов з надання початкової музичної освіти</t>
  </si>
  <si>
    <t>Усього</t>
  </si>
  <si>
    <t>Напрями використання бюджетних коштів*</t>
  </si>
  <si>
    <t>N
з/п</t>
  </si>
  <si>
    <t>7. Видатки (надані кредити з бюджету) та напрями використання бюджетних коштів за бюджетною програмою</t>
  </si>
  <si>
    <t>Забезпечення надання початкової музичної, хореографічної освіти, з образотворчого мистецтва та художнього промислу</t>
  </si>
  <si>
    <t>Завдання</t>
  </si>
  <si>
    <t>6. Завдання бюджетної програми</t>
  </si>
  <si>
    <t>Духовне та естетичне виховання дітей та молоді</t>
  </si>
  <si>
    <t>5. Мета бюджетної програми</t>
  </si>
  <si>
    <t>Надання мистецько-освітніх послуг для різних категорій громадян без вікових обмежень та створення середовища інклюзивної мистецької освіти початкового рівня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</si>
  <si>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</si>
  <si>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</si>
  <si>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(найменування бюджетної програми)</t>
  </si>
  <si>
    <t>(КФКВК)</t>
  </si>
  <si>
    <t>(КТПКВК МБ)(код)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</si>
  <si>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</si>
  <si>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</si>
  <si>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3.</t>
  </si>
  <si>
    <t>(найменування відповідального виконавця)</t>
  </si>
  <si>
    <t>(код)</t>
  </si>
  <si>
    <t>2.</t>
  </si>
  <si>
    <t>(найменування головного розпорядника)</t>
  </si>
  <si>
    <t xml:space="preserve">Управління культури і туризму </t>
  </si>
  <si>
    <t>1.</t>
  </si>
  <si>
    <t>про виконання паспорта бюджетної програми місцевого бюджету на 01.01.2020 року</t>
  </si>
  <si>
    <t>Звіт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</si>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</sst>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0" fontId="5" fillId="2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3" fillId="2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zoomScaleNormal="100" workbookViewId="0">
      <selection activeCell="M64" sqref="M64"/>
    </sheetView>
  </sheetViews>
  <sheetFormatPr defaultRowHeight="15.75" x14ac:dyDescent="0.25"/>
  <cols>
    <col min="1" max="1" width="4.42578125" style="2" customWidth="1"/>
    <col min="2" max="2" width="14.140625" style="1" customWidth="1"/>
    <col min="3" max="3" width="10.42578125" style="1" customWidth="1"/>
    <col min="4" max="4" width="10.140625" style="1" customWidth="1"/>
    <col min="5" max="5" width="13" style="1" customWidth="1"/>
    <col min="6" max="7" width="12.140625" style="1" customWidth="1"/>
    <col min="8" max="9" width="13.28515625" style="1" customWidth="1"/>
    <col min="10" max="10" width="12.85546875" style="1" customWidth="1"/>
    <col min="11" max="11" width="12.28515625" style="1" customWidth="1"/>
    <col min="12" max="13" width="12.140625" style="1" customWidth="1"/>
    <col min="14" max="16384" width="9.140625" style="1"/>
  </cols>
  <sheetData>
    <row r="1" spans="1:13" ht="15.75" customHeight="1" x14ac:dyDescent="0.25">
      <c r="J1" s="69" t="s">
        <v>104</v>
      </c>
      <c r="K1" s="69"/>
      <c r="L1" s="69"/>
      <c r="M1" s="69"/>
    </row>
    <row r="2" spans="1:13" x14ac:dyDescent="0.25">
      <c r="J2" s="69"/>
      <c r="K2" s="69"/>
      <c r="L2" s="69"/>
      <c r="M2" s="69"/>
    </row>
    <row r="3" spans="1:13" x14ac:dyDescent="0.25">
      <c r="J3" s="69"/>
      <c r="K3" s="69"/>
      <c r="L3" s="69"/>
      <c r="M3" s="69"/>
    </row>
    <row r="4" spans="1:13" x14ac:dyDescent="0.25">
      <c r="J4" s="69"/>
      <c r="K4" s="69"/>
      <c r="L4" s="69"/>
      <c r="M4" s="69"/>
    </row>
    <row r="5" spans="1:13" x14ac:dyDescent="0.25">
      <c r="A5" s="68" t="s">
        <v>103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3" x14ac:dyDescent="0.25">
      <c r="A6" s="68" t="s">
        <v>102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3" x14ac:dyDescent="0.25">
      <c r="A7" s="60" t="s">
        <v>101</v>
      </c>
      <c r="B7" s="64">
        <v>1000000</v>
      </c>
      <c r="C7" s="66"/>
      <c r="E7" s="6" t="s">
        <v>100</v>
      </c>
      <c r="F7" s="6"/>
      <c r="G7" s="6"/>
      <c r="H7" s="6"/>
      <c r="I7" s="6"/>
      <c r="J7" s="6"/>
      <c r="K7" s="6"/>
      <c r="L7" s="6"/>
      <c r="M7" s="6"/>
    </row>
    <row r="8" spans="1:13" ht="15" customHeight="1" x14ac:dyDescent="0.25">
      <c r="A8" s="60"/>
      <c r="B8" s="67" t="s">
        <v>97</v>
      </c>
      <c r="C8" s="66"/>
      <c r="E8" s="58" t="s">
        <v>99</v>
      </c>
      <c r="F8" s="58"/>
      <c r="G8" s="58"/>
      <c r="H8" s="58"/>
      <c r="I8" s="58"/>
      <c r="J8" s="58"/>
      <c r="K8" s="58"/>
      <c r="L8" s="58"/>
      <c r="M8" s="58"/>
    </row>
    <row r="9" spans="1:13" x14ac:dyDescent="0.25">
      <c r="A9" s="60" t="s">
        <v>98</v>
      </c>
      <c r="B9" s="64">
        <v>1010000</v>
      </c>
      <c r="C9" s="66"/>
      <c r="E9" s="6" t="str">
        <f>E7</f>
        <v xml:space="preserve">Управління культури і туризму </v>
      </c>
      <c r="F9" s="6"/>
      <c r="G9" s="6"/>
      <c r="H9" s="6"/>
      <c r="I9" s="6"/>
      <c r="J9" s="6"/>
      <c r="K9" s="6"/>
      <c r="L9" s="6"/>
      <c r="M9" s="6"/>
    </row>
    <row r="10" spans="1:13" ht="15" customHeight="1" x14ac:dyDescent="0.25">
      <c r="A10" s="60"/>
      <c r="B10" s="67" t="s">
        <v>97</v>
      </c>
      <c r="C10" s="66"/>
      <c r="E10" s="65" t="s">
        <v>96</v>
      </c>
      <c r="F10" s="65"/>
      <c r="G10" s="65"/>
      <c r="H10" s="65"/>
      <c r="I10" s="65"/>
      <c r="J10" s="65"/>
      <c r="K10" s="65"/>
      <c r="L10" s="65"/>
      <c r="M10" s="65"/>
    </row>
    <row r="11" spans="1:13" ht="29.25" customHeight="1" x14ac:dyDescent="0.25">
      <c r="A11" s="60" t="s">
        <v>95</v>
      </c>
      <c r="B11" s="64">
        <v>1011100</v>
      </c>
      <c r="C11" s="63" t="s">
        <v>94</v>
      </c>
      <c r="E11" s="62" t="s">
        <v>93</v>
      </c>
      <c r="F11" s="62"/>
      <c r="G11" s="62"/>
      <c r="H11" s="62"/>
      <c r="I11" s="61"/>
      <c r="J11" s="61"/>
      <c r="K11" s="61"/>
      <c r="L11" s="61"/>
      <c r="M11" s="61"/>
    </row>
    <row r="12" spans="1:13" ht="15" customHeight="1" x14ac:dyDescent="0.25">
      <c r="A12" s="60"/>
      <c r="B12" s="59" t="s">
        <v>92</v>
      </c>
      <c r="C12" s="59" t="s">
        <v>91</v>
      </c>
      <c r="E12" s="58" t="s">
        <v>90</v>
      </c>
      <c r="F12" s="58"/>
      <c r="G12" s="58"/>
      <c r="H12" s="58"/>
      <c r="I12" s="58"/>
      <c r="J12" s="58"/>
      <c r="K12" s="58"/>
      <c r="L12" s="58"/>
      <c r="M12" s="58"/>
    </row>
    <row r="13" spans="1:13" ht="19.5" customHeight="1" x14ac:dyDescent="0.25">
      <c r="A13" s="43" t="s">
        <v>89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</row>
    <row r="14" spans="1:13" x14ac:dyDescent="0.25">
      <c r="A14" s="16"/>
    </row>
    <row r="15" spans="1:13" ht="36" customHeight="1" x14ac:dyDescent="0.25">
      <c r="A15" s="26" t="s">
        <v>80</v>
      </c>
      <c r="B15" s="41" t="s">
        <v>88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38.25" customHeight="1" x14ac:dyDescent="0.25">
      <c r="A16" s="26"/>
      <c r="B16" s="57" t="s">
        <v>87</v>
      </c>
      <c r="C16" s="56"/>
      <c r="D16" s="56"/>
      <c r="E16" s="56"/>
      <c r="F16" s="56"/>
      <c r="G16" s="56"/>
      <c r="H16" s="55"/>
      <c r="I16" s="55"/>
      <c r="J16" s="55"/>
      <c r="K16" s="55"/>
      <c r="L16" s="55"/>
      <c r="M16" s="54"/>
    </row>
    <row r="17" spans="1:13" x14ac:dyDescent="0.25">
      <c r="A17" s="16"/>
    </row>
    <row r="18" spans="1:13" x14ac:dyDescent="0.25">
      <c r="A18" s="15" t="s">
        <v>86</v>
      </c>
    </row>
    <row r="19" spans="1:13" ht="35.25" customHeight="1" x14ac:dyDescent="0.25">
      <c r="A19" s="15"/>
      <c r="B19" s="44" t="s">
        <v>85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25">
      <c r="A20" s="15" t="s">
        <v>84</v>
      </c>
    </row>
    <row r="21" spans="1:13" x14ac:dyDescent="0.25">
      <c r="A21" s="16"/>
    </row>
    <row r="22" spans="1:13" ht="32.25" customHeight="1" x14ac:dyDescent="0.25">
      <c r="A22" s="26" t="s">
        <v>80</v>
      </c>
      <c r="B22" s="41" t="s">
        <v>83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33.75" customHeight="1" x14ac:dyDescent="0.25">
      <c r="A23" s="26"/>
      <c r="B23" s="53" t="s">
        <v>82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1"/>
    </row>
    <row r="24" spans="1:13" x14ac:dyDescent="0.25">
      <c r="A24" s="16"/>
    </row>
    <row r="25" spans="1:13" x14ac:dyDescent="0.25">
      <c r="A25" s="15" t="s">
        <v>81</v>
      </c>
    </row>
    <row r="26" spans="1:13" ht="15.75" customHeight="1" x14ac:dyDescent="0.25">
      <c r="A26" s="43" t="s">
        <v>71</v>
      </c>
      <c r="B26" s="42"/>
    </row>
    <row r="27" spans="1:13" ht="32.25" customHeight="1" x14ac:dyDescent="0.25">
      <c r="A27" s="16"/>
    </row>
    <row r="28" spans="1:13" ht="55.5" customHeight="1" x14ac:dyDescent="0.25">
      <c r="A28" s="31" t="s">
        <v>80</v>
      </c>
      <c r="B28" s="41" t="s">
        <v>79</v>
      </c>
      <c r="C28" s="41"/>
      <c r="D28" s="41"/>
      <c r="E28" s="41" t="s">
        <v>62</v>
      </c>
      <c r="F28" s="41"/>
      <c r="G28" s="41"/>
      <c r="H28" s="41" t="s">
        <v>69</v>
      </c>
      <c r="I28" s="41"/>
      <c r="J28" s="41"/>
      <c r="K28" s="41" t="s">
        <v>60</v>
      </c>
      <c r="L28" s="41"/>
      <c r="M28" s="41"/>
    </row>
    <row r="29" spans="1:13" ht="33" customHeight="1" x14ac:dyDescent="0.25">
      <c r="A29" s="31"/>
      <c r="B29" s="41"/>
      <c r="C29" s="41"/>
      <c r="D29" s="41"/>
      <c r="E29" s="40" t="s">
        <v>59</v>
      </c>
      <c r="F29" s="40" t="s">
        <v>58</v>
      </c>
      <c r="G29" s="40" t="s">
        <v>57</v>
      </c>
      <c r="H29" s="40" t="s">
        <v>59</v>
      </c>
      <c r="I29" s="40" t="s">
        <v>58</v>
      </c>
      <c r="J29" s="40" t="s">
        <v>57</v>
      </c>
      <c r="K29" s="40" t="s">
        <v>59</v>
      </c>
      <c r="L29" s="40" t="s">
        <v>58</v>
      </c>
      <c r="M29" s="40" t="s">
        <v>57</v>
      </c>
    </row>
    <row r="30" spans="1:13" x14ac:dyDescent="0.25">
      <c r="A30" s="26">
        <v>1</v>
      </c>
      <c r="B30" s="41">
        <v>2</v>
      </c>
      <c r="C30" s="41"/>
      <c r="D30" s="41"/>
      <c r="E30" s="40">
        <v>3</v>
      </c>
      <c r="F30" s="40">
        <v>4</v>
      </c>
      <c r="G30" s="40">
        <v>5</v>
      </c>
      <c r="H30" s="40">
        <v>6</v>
      </c>
      <c r="I30" s="40">
        <v>7</v>
      </c>
      <c r="J30" s="40">
        <v>8</v>
      </c>
      <c r="K30" s="40">
        <v>9</v>
      </c>
      <c r="L30" s="40">
        <v>10</v>
      </c>
      <c r="M30" s="40">
        <v>11</v>
      </c>
    </row>
    <row r="31" spans="1:13" ht="30.75" customHeight="1" x14ac:dyDescent="0.25">
      <c r="A31" s="26"/>
      <c r="B31" s="41" t="s">
        <v>78</v>
      </c>
      <c r="C31" s="41"/>
      <c r="D31" s="41"/>
      <c r="E31" s="40">
        <f>E32+E33+E34</f>
        <v>47590215</v>
      </c>
      <c r="F31" s="40">
        <f>F32+F33+F34</f>
        <v>7699484</v>
      </c>
      <c r="G31" s="40">
        <f>E31+F31</f>
        <v>55289699</v>
      </c>
      <c r="H31" s="40">
        <f>H32+H33+H34</f>
        <v>47424681.200000003</v>
      </c>
      <c r="I31" s="40">
        <f>I32+I33+I34</f>
        <v>10284526.449999999</v>
      </c>
      <c r="J31" s="40">
        <f>H31+I31</f>
        <v>57709207.650000006</v>
      </c>
      <c r="K31" s="40">
        <f>H31-E31</f>
        <v>-165533.79999999702</v>
      </c>
      <c r="L31" s="40">
        <f>I31-F31</f>
        <v>2585042.4499999993</v>
      </c>
      <c r="M31" s="40">
        <f>J31-G31</f>
        <v>2419508.650000006</v>
      </c>
    </row>
    <row r="32" spans="1:13" ht="45" customHeight="1" x14ac:dyDescent="0.25">
      <c r="A32" s="26"/>
      <c r="B32" s="41" t="s">
        <v>77</v>
      </c>
      <c r="C32" s="41"/>
      <c r="D32" s="41"/>
      <c r="E32" s="50">
        <v>24818645</v>
      </c>
      <c r="F32" s="50">
        <v>1781454</v>
      </c>
      <c r="G32" s="49">
        <f>E32+F32</f>
        <v>26600099</v>
      </c>
      <c r="H32" s="26">
        <v>24714285.690000001</v>
      </c>
      <c r="I32" s="29">
        <v>2858091.78</v>
      </c>
      <c r="J32" s="48">
        <f>H32+I32</f>
        <v>27572377.470000003</v>
      </c>
      <c r="K32" s="40">
        <f>H32-E32</f>
        <v>-104359.30999999866</v>
      </c>
      <c r="L32" s="40">
        <f>I32-F32</f>
        <v>1076637.7799999998</v>
      </c>
      <c r="M32" s="40">
        <f>J32-G32</f>
        <v>972278.47000000253</v>
      </c>
    </row>
    <row r="33" spans="1:13" ht="45.75" customHeight="1" x14ac:dyDescent="0.25">
      <c r="A33" s="26"/>
      <c r="B33" s="41" t="s">
        <v>76</v>
      </c>
      <c r="C33" s="41"/>
      <c r="D33" s="41"/>
      <c r="E33" s="50">
        <v>4863471</v>
      </c>
      <c r="F33" s="50">
        <v>1881580</v>
      </c>
      <c r="G33" s="49">
        <f>E33+F33</f>
        <v>6745051</v>
      </c>
      <c r="H33" s="26">
        <v>4859716.55</v>
      </c>
      <c r="I33" s="26">
        <v>2131447.92</v>
      </c>
      <c r="J33" s="48">
        <f>H33+I33</f>
        <v>6991164.4699999997</v>
      </c>
      <c r="K33" s="40">
        <f>H33-E33</f>
        <v>-3754.4500000001863</v>
      </c>
      <c r="L33" s="40">
        <f>I33-F33</f>
        <v>249867.91999999993</v>
      </c>
      <c r="M33" s="40">
        <f>J33-G33</f>
        <v>246113.46999999974</v>
      </c>
    </row>
    <row r="34" spans="1:13" ht="45" customHeight="1" x14ac:dyDescent="0.25">
      <c r="A34" s="26"/>
      <c r="B34" s="41" t="s">
        <v>75</v>
      </c>
      <c r="C34" s="41"/>
      <c r="D34" s="41"/>
      <c r="E34" s="50">
        <v>17908099</v>
      </c>
      <c r="F34" s="50">
        <v>4036450</v>
      </c>
      <c r="G34" s="49">
        <f>E34+F34</f>
        <v>21944549</v>
      </c>
      <c r="H34" s="26">
        <v>17850678.960000001</v>
      </c>
      <c r="I34" s="29">
        <v>5294986.75</v>
      </c>
      <c r="J34" s="48">
        <f>H34+I34</f>
        <v>23145665.710000001</v>
      </c>
      <c r="K34" s="40">
        <f>H34-E34</f>
        <v>-57420.039999999106</v>
      </c>
      <c r="L34" s="40">
        <f>I34-F34</f>
        <v>1258536.75</v>
      </c>
      <c r="M34" s="40">
        <f>J34-G34</f>
        <v>1201116.7100000009</v>
      </c>
    </row>
    <row r="35" spans="1:13" ht="32.25" customHeight="1" x14ac:dyDescent="0.25">
      <c r="A35" s="47" t="s">
        <v>74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</row>
    <row r="36" spans="1:13" ht="34.5" customHeight="1" x14ac:dyDescent="0.25">
      <c r="A36" s="45" t="s">
        <v>73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  <row r="37" spans="1:13" ht="33" customHeight="1" x14ac:dyDescent="0.25">
      <c r="A37" s="44" t="s">
        <v>72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.75" customHeight="1" x14ac:dyDescent="0.25">
      <c r="A38" s="43" t="s">
        <v>71</v>
      </c>
      <c r="B38" s="42"/>
    </row>
    <row r="39" spans="1:13" x14ac:dyDescent="0.25">
      <c r="A39" s="16"/>
    </row>
    <row r="40" spans="1:13" ht="31.5" customHeight="1" x14ac:dyDescent="0.25">
      <c r="A40" s="31" t="s">
        <v>66</v>
      </c>
      <c r="B40" s="41" t="s">
        <v>70</v>
      </c>
      <c r="C40" s="41"/>
      <c r="D40" s="41"/>
      <c r="E40" s="41" t="s">
        <v>62</v>
      </c>
      <c r="F40" s="41"/>
      <c r="G40" s="41"/>
      <c r="H40" s="41" t="s">
        <v>69</v>
      </c>
      <c r="I40" s="41"/>
      <c r="J40" s="41"/>
      <c r="K40" s="41" t="s">
        <v>60</v>
      </c>
      <c r="L40" s="41"/>
      <c r="M40" s="41"/>
    </row>
    <row r="41" spans="1:13" ht="33.75" customHeight="1" x14ac:dyDescent="0.25">
      <c r="A41" s="31"/>
      <c r="B41" s="41"/>
      <c r="C41" s="41"/>
      <c r="D41" s="41"/>
      <c r="E41" s="40" t="s">
        <v>59</v>
      </c>
      <c r="F41" s="40" t="s">
        <v>58</v>
      </c>
      <c r="G41" s="40" t="s">
        <v>57</v>
      </c>
      <c r="H41" s="40" t="s">
        <v>59</v>
      </c>
      <c r="I41" s="40" t="s">
        <v>58</v>
      </c>
      <c r="J41" s="40" t="s">
        <v>57</v>
      </c>
      <c r="K41" s="40" t="s">
        <v>59</v>
      </c>
      <c r="L41" s="40" t="s">
        <v>58</v>
      </c>
      <c r="M41" s="40" t="s">
        <v>57</v>
      </c>
    </row>
    <row r="42" spans="1:13" x14ac:dyDescent="0.25">
      <c r="A42" s="26">
        <v>1</v>
      </c>
      <c r="B42" s="41">
        <v>2</v>
      </c>
      <c r="C42" s="41"/>
      <c r="D42" s="41"/>
      <c r="E42" s="40">
        <v>3</v>
      </c>
      <c r="F42" s="40">
        <v>4</v>
      </c>
      <c r="G42" s="40">
        <v>5</v>
      </c>
      <c r="H42" s="40">
        <v>6</v>
      </c>
      <c r="I42" s="40">
        <v>7</v>
      </c>
      <c r="J42" s="40">
        <v>8</v>
      </c>
      <c r="K42" s="40">
        <v>9</v>
      </c>
      <c r="L42" s="40">
        <v>10</v>
      </c>
      <c r="M42" s="40">
        <v>11</v>
      </c>
    </row>
    <row r="43" spans="1:13" ht="60.75" customHeight="1" x14ac:dyDescent="0.25">
      <c r="A43" s="26"/>
      <c r="B43" s="41" t="s">
        <v>68</v>
      </c>
      <c r="C43" s="41"/>
      <c r="D43" s="41"/>
      <c r="E43" s="40">
        <f>E31</f>
        <v>47590215</v>
      </c>
      <c r="F43" s="40">
        <f>F31</f>
        <v>7699484</v>
      </c>
      <c r="G43" s="40">
        <f>G31</f>
        <v>55289699</v>
      </c>
      <c r="H43" s="40">
        <f>H31</f>
        <v>47424681.200000003</v>
      </c>
      <c r="I43" s="40">
        <f>I31</f>
        <v>10284526.449999999</v>
      </c>
      <c r="J43" s="40">
        <f>J31</f>
        <v>57709207.650000006</v>
      </c>
      <c r="K43" s="40">
        <f>K31</f>
        <v>-165533.79999999702</v>
      </c>
      <c r="L43" s="40">
        <f>L31</f>
        <v>2585042.4499999993</v>
      </c>
      <c r="M43" s="40">
        <f>M31</f>
        <v>2419508.650000006</v>
      </c>
    </row>
    <row r="44" spans="1:13" x14ac:dyDescent="0.25">
      <c r="A44" s="16"/>
    </row>
    <row r="45" spans="1:13" x14ac:dyDescent="0.25">
      <c r="A45" s="15" t="s">
        <v>67</v>
      </c>
    </row>
    <row r="46" spans="1:13" x14ac:dyDescent="0.25">
      <c r="A46" s="16"/>
    </row>
    <row r="47" spans="1:13" s="2" customFormat="1" ht="66" customHeight="1" x14ac:dyDescent="0.25">
      <c r="A47" s="31" t="s">
        <v>66</v>
      </c>
      <c r="B47" s="31" t="s">
        <v>65</v>
      </c>
      <c r="C47" s="31" t="s">
        <v>64</v>
      </c>
      <c r="D47" s="31" t="s">
        <v>63</v>
      </c>
      <c r="E47" s="31" t="s">
        <v>62</v>
      </c>
      <c r="F47" s="31"/>
      <c r="G47" s="31"/>
      <c r="H47" s="31" t="s">
        <v>61</v>
      </c>
      <c r="I47" s="31"/>
      <c r="J47" s="31"/>
      <c r="K47" s="31" t="s">
        <v>60</v>
      </c>
      <c r="L47" s="31"/>
      <c r="M47" s="31"/>
    </row>
    <row r="48" spans="1:13" s="2" customFormat="1" ht="30.75" customHeight="1" x14ac:dyDescent="0.25">
      <c r="A48" s="31"/>
      <c r="B48" s="31"/>
      <c r="C48" s="31"/>
      <c r="D48" s="31"/>
      <c r="E48" s="26" t="s">
        <v>59</v>
      </c>
      <c r="F48" s="26" t="s">
        <v>58</v>
      </c>
      <c r="G48" s="26" t="s">
        <v>57</v>
      </c>
      <c r="H48" s="26" t="s">
        <v>59</v>
      </c>
      <c r="I48" s="26" t="s">
        <v>58</v>
      </c>
      <c r="J48" s="26" t="s">
        <v>57</v>
      </c>
      <c r="K48" s="26" t="s">
        <v>59</v>
      </c>
      <c r="L48" s="26" t="s">
        <v>58</v>
      </c>
      <c r="M48" s="26" t="s">
        <v>57</v>
      </c>
    </row>
    <row r="49" spans="1:13" s="2" customFormat="1" x14ac:dyDescent="0.25">
      <c r="A49" s="26">
        <v>1</v>
      </c>
      <c r="B49" s="26">
        <v>2</v>
      </c>
      <c r="C49" s="26">
        <v>3</v>
      </c>
      <c r="D49" s="26">
        <v>4</v>
      </c>
      <c r="E49" s="26">
        <v>5</v>
      </c>
      <c r="F49" s="26">
        <v>6</v>
      </c>
      <c r="G49" s="26">
        <v>7</v>
      </c>
      <c r="H49" s="26">
        <v>8</v>
      </c>
      <c r="I49" s="26">
        <v>9</v>
      </c>
      <c r="J49" s="26">
        <v>10</v>
      </c>
      <c r="K49" s="26">
        <v>11</v>
      </c>
      <c r="L49" s="26">
        <v>12</v>
      </c>
      <c r="M49" s="26">
        <v>13</v>
      </c>
    </row>
    <row r="50" spans="1:13" s="2" customFormat="1" ht="21" customHeight="1" x14ac:dyDescent="0.25">
      <c r="A50" s="28">
        <v>1</v>
      </c>
      <c r="B50" s="39" t="s">
        <v>56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3" s="2" customFormat="1" ht="47.25" x14ac:dyDescent="0.25">
      <c r="A51" s="26"/>
      <c r="B51" s="34" t="s">
        <v>55</v>
      </c>
      <c r="C51" s="24" t="s">
        <v>28</v>
      </c>
      <c r="D51" s="24" t="s">
        <v>51</v>
      </c>
      <c r="E51" s="24">
        <f>E52+E53+E54</f>
        <v>7</v>
      </c>
      <c r="F51" s="26"/>
      <c r="G51" s="26">
        <f>E51</f>
        <v>7</v>
      </c>
      <c r="H51" s="24">
        <f>H52+H53+H54</f>
        <v>7</v>
      </c>
      <c r="I51" s="26"/>
      <c r="J51" s="26">
        <f>H51</f>
        <v>7</v>
      </c>
      <c r="K51" s="26"/>
      <c r="L51" s="26"/>
      <c r="M51" s="26"/>
    </row>
    <row r="52" spans="1:13" s="2" customFormat="1" ht="31.5" x14ac:dyDescent="0.25">
      <c r="A52" s="26"/>
      <c r="B52" s="27" t="s">
        <v>54</v>
      </c>
      <c r="C52" s="24" t="s">
        <v>28</v>
      </c>
      <c r="D52" s="24" t="s">
        <v>51</v>
      </c>
      <c r="E52" s="24">
        <v>3</v>
      </c>
      <c r="F52" s="26"/>
      <c r="G52" s="26">
        <f>E52</f>
        <v>3</v>
      </c>
      <c r="H52" s="24">
        <v>3</v>
      </c>
      <c r="I52" s="26"/>
      <c r="J52" s="26">
        <f>H52</f>
        <v>3</v>
      </c>
      <c r="K52" s="26"/>
      <c r="L52" s="26"/>
      <c r="M52" s="26"/>
    </row>
    <row r="53" spans="1:13" s="2" customFormat="1" ht="31.5" x14ac:dyDescent="0.25">
      <c r="A53" s="26"/>
      <c r="B53" s="34" t="s">
        <v>53</v>
      </c>
      <c r="C53" s="24" t="s">
        <v>28</v>
      </c>
      <c r="D53" s="24" t="s">
        <v>51</v>
      </c>
      <c r="E53" s="24">
        <v>2</v>
      </c>
      <c r="F53" s="26"/>
      <c r="G53" s="26">
        <f>E53</f>
        <v>2</v>
      </c>
      <c r="H53" s="24">
        <v>2</v>
      </c>
      <c r="I53" s="26"/>
      <c r="J53" s="26">
        <f>H53</f>
        <v>2</v>
      </c>
      <c r="K53" s="26"/>
      <c r="L53" s="26"/>
      <c r="M53" s="26"/>
    </row>
    <row r="54" spans="1:13" s="2" customFormat="1" ht="31.5" x14ac:dyDescent="0.25">
      <c r="A54" s="26"/>
      <c r="B54" s="34" t="s">
        <v>52</v>
      </c>
      <c r="C54" s="24" t="s">
        <v>28</v>
      </c>
      <c r="D54" s="24" t="s">
        <v>51</v>
      </c>
      <c r="E54" s="24">
        <v>2</v>
      </c>
      <c r="F54" s="26"/>
      <c r="G54" s="26">
        <f>E54</f>
        <v>2</v>
      </c>
      <c r="H54" s="24">
        <v>2</v>
      </c>
      <c r="I54" s="26"/>
      <c r="J54" s="26">
        <f>H54</f>
        <v>2</v>
      </c>
      <c r="K54" s="26"/>
      <c r="L54" s="26"/>
      <c r="M54" s="26"/>
    </row>
    <row r="55" spans="1:13" s="2" customFormat="1" ht="67.5" customHeight="1" x14ac:dyDescent="0.25">
      <c r="A55" s="26"/>
      <c r="B55" s="34" t="s">
        <v>50</v>
      </c>
      <c r="C55" s="24" t="s">
        <v>28</v>
      </c>
      <c r="D55" s="24" t="s">
        <v>47</v>
      </c>
      <c r="E55" s="24">
        <f>E56+E57+E58+E59+E60</f>
        <v>450</v>
      </c>
      <c r="F55" s="24">
        <f>F56+F57+F58+F59+F60</f>
        <v>42.47</v>
      </c>
      <c r="G55" s="26">
        <f>E55+F55</f>
        <v>492.47</v>
      </c>
      <c r="H55" s="24">
        <f>H56+H57+H58+H59+H60</f>
        <v>450</v>
      </c>
      <c r="I55" s="24">
        <f>I56+I57+I58+I59+I60</f>
        <v>42.47</v>
      </c>
      <c r="J55" s="26">
        <f>H55+I55</f>
        <v>492.47</v>
      </c>
      <c r="K55" s="26"/>
      <c r="L55" s="26"/>
      <c r="M55" s="26"/>
    </row>
    <row r="56" spans="1:13" s="2" customFormat="1" ht="64.5" customHeight="1" x14ac:dyDescent="0.25">
      <c r="A56" s="26"/>
      <c r="B56" s="27" t="s">
        <v>49</v>
      </c>
      <c r="C56" s="24" t="s">
        <v>28</v>
      </c>
      <c r="D56" s="24" t="s">
        <v>47</v>
      </c>
      <c r="E56" s="24">
        <v>19</v>
      </c>
      <c r="F56" s="26"/>
      <c r="G56" s="26">
        <f>E56+F56</f>
        <v>19</v>
      </c>
      <c r="H56" s="24">
        <v>19</v>
      </c>
      <c r="I56" s="26"/>
      <c r="J56" s="26">
        <f>H56+I56</f>
        <v>19</v>
      </c>
      <c r="K56" s="26"/>
      <c r="L56" s="26"/>
      <c r="M56" s="26"/>
    </row>
    <row r="57" spans="1:13" s="2" customFormat="1" ht="65.25" customHeight="1" x14ac:dyDescent="0.25">
      <c r="A57" s="26"/>
      <c r="B57" s="27" t="s">
        <v>48</v>
      </c>
      <c r="C57" s="24" t="s">
        <v>28</v>
      </c>
      <c r="D57" s="24" t="s">
        <v>47</v>
      </c>
      <c r="E57" s="30">
        <v>340.25</v>
      </c>
      <c r="F57" s="26">
        <v>36.72</v>
      </c>
      <c r="G57" s="26">
        <f>E57+F57</f>
        <v>376.97</v>
      </c>
      <c r="H57" s="30">
        <v>340.25</v>
      </c>
      <c r="I57" s="26">
        <v>36.72</v>
      </c>
      <c r="J57" s="26">
        <f>H57+I57</f>
        <v>376.97</v>
      </c>
      <c r="K57" s="26"/>
      <c r="L57" s="26"/>
      <c r="M57" s="26"/>
    </row>
    <row r="58" spans="1:13" s="2" customFormat="1" ht="27.75" customHeight="1" x14ac:dyDescent="0.25">
      <c r="A58" s="26"/>
      <c r="B58" s="27" t="s">
        <v>46</v>
      </c>
      <c r="C58" s="24" t="s">
        <v>28</v>
      </c>
      <c r="D58" s="24" t="s">
        <v>43</v>
      </c>
      <c r="E58" s="24">
        <v>8</v>
      </c>
      <c r="F58" s="26">
        <f>1.5</f>
        <v>1.5</v>
      </c>
      <c r="G58" s="26">
        <f>E58+F58</f>
        <v>9.5</v>
      </c>
      <c r="H58" s="24">
        <v>8</v>
      </c>
      <c r="I58" s="26">
        <f>1.5</f>
        <v>1.5</v>
      </c>
      <c r="J58" s="26">
        <f>H58+I58</f>
        <v>9.5</v>
      </c>
      <c r="K58" s="26"/>
      <c r="L58" s="26"/>
      <c r="M58" s="26"/>
    </row>
    <row r="59" spans="1:13" s="2" customFormat="1" ht="63" x14ac:dyDescent="0.25">
      <c r="A59" s="26"/>
      <c r="B59" s="27" t="s">
        <v>45</v>
      </c>
      <c r="C59" s="24" t="s">
        <v>28</v>
      </c>
      <c r="D59" s="24" t="s">
        <v>43</v>
      </c>
      <c r="E59" s="24">
        <v>15.5</v>
      </c>
      <c r="F59" s="26">
        <f>1.5</f>
        <v>1.5</v>
      </c>
      <c r="G59" s="26">
        <f>E59+F59</f>
        <v>17</v>
      </c>
      <c r="H59" s="24">
        <v>15.5</v>
      </c>
      <c r="I59" s="26">
        <f>1.5</f>
        <v>1.5</v>
      </c>
      <c r="J59" s="26">
        <f>H59+I59</f>
        <v>17</v>
      </c>
      <c r="K59" s="26"/>
      <c r="L59" s="26"/>
      <c r="M59" s="26"/>
    </row>
    <row r="60" spans="1:13" s="2" customFormat="1" ht="32.25" customHeight="1" x14ac:dyDescent="0.25">
      <c r="A60" s="26"/>
      <c r="B60" s="27" t="s">
        <v>44</v>
      </c>
      <c r="C60" s="24" t="s">
        <v>28</v>
      </c>
      <c r="D60" s="24" t="s">
        <v>43</v>
      </c>
      <c r="E60" s="24">
        <f>65.25+2</f>
        <v>67.25</v>
      </c>
      <c r="F60" s="26">
        <f>1+1.75</f>
        <v>2.75</v>
      </c>
      <c r="G60" s="26">
        <f>E60+F60</f>
        <v>70</v>
      </c>
      <c r="H60" s="24">
        <f>65.25+2</f>
        <v>67.25</v>
      </c>
      <c r="I60" s="26">
        <f>1+1.75</f>
        <v>2.75</v>
      </c>
      <c r="J60" s="26">
        <f>H60+I60</f>
        <v>70</v>
      </c>
      <c r="K60" s="26"/>
      <c r="L60" s="26"/>
      <c r="M60" s="26"/>
    </row>
    <row r="61" spans="1:13" s="38" customFormat="1" ht="138.75" customHeight="1" x14ac:dyDescent="0.25">
      <c r="A61" s="24"/>
      <c r="B61" s="27" t="s">
        <v>42</v>
      </c>
      <c r="C61" s="24" t="s">
        <v>20</v>
      </c>
      <c r="D61" s="24" t="s">
        <v>36</v>
      </c>
      <c r="E61" s="32">
        <f>E31</f>
        <v>47590215</v>
      </c>
      <c r="F61" s="32"/>
      <c r="G61" s="32">
        <f>E61</f>
        <v>47590215</v>
      </c>
      <c r="H61" s="32">
        <f>H43</f>
        <v>47424681.200000003</v>
      </c>
      <c r="I61" s="32"/>
      <c r="J61" s="32">
        <f>H61</f>
        <v>47424681.200000003</v>
      </c>
      <c r="K61" s="32">
        <f>H61-E61</f>
        <v>-165533.79999999702</v>
      </c>
      <c r="L61" s="32">
        <f>I61-F61</f>
        <v>0</v>
      </c>
      <c r="M61" s="32">
        <f>J61-G61</f>
        <v>-165533.79999999702</v>
      </c>
    </row>
    <row r="62" spans="1:13" s="2" customFormat="1" ht="96.75" customHeight="1" x14ac:dyDescent="0.25">
      <c r="A62" s="26"/>
      <c r="B62" s="27" t="s">
        <v>41</v>
      </c>
      <c r="C62" s="24" t="s">
        <v>20</v>
      </c>
      <c r="D62" s="24" t="s">
        <v>36</v>
      </c>
      <c r="E62" s="26"/>
      <c r="F62" s="37">
        <v>6831380</v>
      </c>
      <c r="G62" s="36">
        <f>F62</f>
        <v>6831380</v>
      </c>
      <c r="H62" s="26"/>
      <c r="I62" s="26">
        <f>7538388.31</f>
        <v>7538388.3099999996</v>
      </c>
      <c r="J62" s="26">
        <f>I62</f>
        <v>7538388.3099999996</v>
      </c>
      <c r="K62" s="26"/>
      <c r="L62" s="35">
        <f>I62-F62</f>
        <v>707008.30999999959</v>
      </c>
      <c r="M62" s="35">
        <f>J62-G62</f>
        <v>707008.30999999959</v>
      </c>
    </row>
    <row r="63" spans="1:13" s="2" customFormat="1" ht="96.75" customHeight="1" x14ac:dyDescent="0.25">
      <c r="A63" s="26"/>
      <c r="B63" s="27" t="s">
        <v>40</v>
      </c>
      <c r="C63" s="24" t="s">
        <v>20</v>
      </c>
      <c r="D63" s="24" t="s">
        <v>36</v>
      </c>
      <c r="E63" s="26"/>
      <c r="F63" s="32">
        <f>1835400+4920580</f>
        <v>6755980</v>
      </c>
      <c r="G63" s="36">
        <f>F63</f>
        <v>6755980</v>
      </c>
      <c r="H63" s="26"/>
      <c r="I63" s="26">
        <f>F63</f>
        <v>6755980</v>
      </c>
      <c r="J63" s="26">
        <f>I63</f>
        <v>6755980</v>
      </c>
      <c r="K63" s="26"/>
      <c r="L63" s="36">
        <f>I63-F63</f>
        <v>0</v>
      </c>
      <c r="M63" s="36">
        <f>J63-G63</f>
        <v>0</v>
      </c>
    </row>
    <row r="64" spans="1:13" s="2" customFormat="1" ht="102.75" customHeight="1" x14ac:dyDescent="0.25">
      <c r="A64" s="26"/>
      <c r="B64" s="27" t="s">
        <v>39</v>
      </c>
      <c r="C64" s="24" t="s">
        <v>20</v>
      </c>
      <c r="D64" s="24" t="s">
        <v>36</v>
      </c>
      <c r="E64" s="26"/>
      <c r="F64" s="37">
        <f>533950</f>
        <v>533950</v>
      </c>
      <c r="G64" s="36">
        <f>F64</f>
        <v>533950</v>
      </c>
      <c r="H64" s="26"/>
      <c r="I64" s="26">
        <v>485789.68</v>
      </c>
      <c r="J64" s="26">
        <f>I64</f>
        <v>485789.68</v>
      </c>
      <c r="K64" s="26"/>
      <c r="L64" s="29">
        <f>I64-F64</f>
        <v>-48160.320000000007</v>
      </c>
      <c r="M64" s="29">
        <f>J64-G64</f>
        <v>-48160.320000000007</v>
      </c>
    </row>
    <row r="65" spans="1:13" s="2" customFormat="1" ht="84" customHeight="1" x14ac:dyDescent="0.25">
      <c r="A65" s="26"/>
      <c r="B65" s="27" t="s">
        <v>38</v>
      </c>
      <c r="C65" s="24" t="s">
        <v>20</v>
      </c>
      <c r="D65" s="24" t="s">
        <v>36</v>
      </c>
      <c r="E65" s="26"/>
      <c r="F65" s="37">
        <v>67100</v>
      </c>
      <c r="G65" s="36">
        <f>F65</f>
        <v>67100</v>
      </c>
      <c r="H65" s="26"/>
      <c r="I65" s="26">
        <v>67100</v>
      </c>
      <c r="J65" s="26">
        <f>I65</f>
        <v>67100</v>
      </c>
      <c r="K65" s="26"/>
      <c r="L65" s="36">
        <f>I65-F65</f>
        <v>0</v>
      </c>
      <c r="M65" s="36">
        <f>J65-G65</f>
        <v>0</v>
      </c>
    </row>
    <row r="66" spans="1:13" s="2" customFormat="1" ht="128.25" customHeight="1" x14ac:dyDescent="0.25">
      <c r="A66" s="26"/>
      <c r="B66" s="27" t="s">
        <v>37</v>
      </c>
      <c r="C66" s="24" t="s">
        <v>20</v>
      </c>
      <c r="D66" s="24" t="s">
        <v>36</v>
      </c>
      <c r="E66" s="26"/>
      <c r="F66" s="37">
        <v>267054</v>
      </c>
      <c r="G66" s="36">
        <f>F66</f>
        <v>267054</v>
      </c>
      <c r="H66" s="26"/>
      <c r="I66" s="26">
        <v>267044.03000000003</v>
      </c>
      <c r="J66" s="26">
        <f>I66</f>
        <v>267044.03000000003</v>
      </c>
      <c r="K66" s="26"/>
      <c r="L66" s="35">
        <f>I66-F66</f>
        <v>-9.9699999999720603</v>
      </c>
      <c r="M66" s="35">
        <f>J66-G66</f>
        <v>-9.9699999999720603</v>
      </c>
    </row>
    <row r="67" spans="1:13" s="2" customFormat="1" ht="22.5" customHeight="1" x14ac:dyDescent="0.25">
      <c r="A67" s="31" t="s">
        <v>10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</row>
    <row r="68" spans="1:13" s="2" customFormat="1" ht="65.25" customHeight="1" x14ac:dyDescent="0.25">
      <c r="A68" s="22" t="s">
        <v>35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0"/>
    </row>
    <row r="69" spans="1:13" s="2" customFormat="1" ht="22.5" customHeight="1" x14ac:dyDescent="0.25">
      <c r="A69" s="28">
        <v>2</v>
      </c>
      <c r="B69" s="28" t="s">
        <v>34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1:13" s="2" customFormat="1" ht="126" x14ac:dyDescent="0.25">
      <c r="A70" s="26"/>
      <c r="B70" s="34" t="s">
        <v>33</v>
      </c>
      <c r="C70" s="24" t="s">
        <v>31</v>
      </c>
      <c r="D70" s="24" t="s">
        <v>30</v>
      </c>
      <c r="E70" s="32">
        <f>E71+E72+E73</f>
        <v>2900</v>
      </c>
      <c r="F70" s="32">
        <f>F71+F72+F73</f>
        <v>1430</v>
      </c>
      <c r="G70" s="32">
        <f>E70+F70</f>
        <v>4330</v>
      </c>
      <c r="H70" s="32">
        <f>H71+H72+H73</f>
        <v>2865</v>
      </c>
      <c r="I70" s="32">
        <f>I71+I72+I73</f>
        <v>1435</v>
      </c>
      <c r="J70" s="32">
        <f>H70+I70</f>
        <v>4300</v>
      </c>
      <c r="K70" s="26">
        <f>H70-E70</f>
        <v>-35</v>
      </c>
      <c r="L70" s="26">
        <f>I70-F70</f>
        <v>5</v>
      </c>
      <c r="M70" s="26">
        <f>J70-G70</f>
        <v>-30</v>
      </c>
    </row>
    <row r="71" spans="1:13" s="2" customFormat="1" ht="35.25" customHeight="1" x14ac:dyDescent="0.25">
      <c r="A71" s="26"/>
      <c r="B71" s="27" t="s">
        <v>23</v>
      </c>
      <c r="C71" s="24" t="s">
        <v>31</v>
      </c>
      <c r="D71" s="24" t="s">
        <v>30</v>
      </c>
      <c r="E71" s="24">
        <v>1253</v>
      </c>
      <c r="F71" s="26">
        <v>228</v>
      </c>
      <c r="G71" s="26">
        <f>E71+F71</f>
        <v>1481</v>
      </c>
      <c r="H71" s="24">
        <v>1243</v>
      </c>
      <c r="I71" s="26">
        <f>F71</f>
        <v>228</v>
      </c>
      <c r="J71" s="26">
        <f>H71+I71</f>
        <v>1471</v>
      </c>
      <c r="K71" s="26">
        <f>H71-E71</f>
        <v>-10</v>
      </c>
      <c r="L71" s="26">
        <f>I71-F71</f>
        <v>0</v>
      </c>
      <c r="M71" s="26">
        <f>J71-G71</f>
        <v>-10</v>
      </c>
    </row>
    <row r="72" spans="1:13" s="2" customFormat="1" ht="36" customHeight="1" x14ac:dyDescent="0.25">
      <c r="A72" s="26"/>
      <c r="B72" s="27" t="s">
        <v>22</v>
      </c>
      <c r="C72" s="24" t="s">
        <v>31</v>
      </c>
      <c r="D72" s="24" t="s">
        <v>30</v>
      </c>
      <c r="E72" s="24">
        <v>567</v>
      </c>
      <c r="F72" s="26">
        <v>444</v>
      </c>
      <c r="G72" s="26">
        <f>E72+F72</f>
        <v>1011</v>
      </c>
      <c r="H72" s="24">
        <v>562</v>
      </c>
      <c r="I72" s="26">
        <v>449</v>
      </c>
      <c r="J72" s="26">
        <f>H72+I72</f>
        <v>1011</v>
      </c>
      <c r="K72" s="26">
        <f>H72-E72</f>
        <v>-5</v>
      </c>
      <c r="L72" s="26">
        <f>I72-F72</f>
        <v>5</v>
      </c>
      <c r="M72" s="26">
        <f>J72-G72</f>
        <v>0</v>
      </c>
    </row>
    <row r="73" spans="1:13" s="2" customFormat="1" ht="31.5" x14ac:dyDescent="0.25">
      <c r="A73" s="26"/>
      <c r="B73" s="27" t="s">
        <v>21</v>
      </c>
      <c r="C73" s="24" t="s">
        <v>31</v>
      </c>
      <c r="D73" s="24" t="s">
        <v>30</v>
      </c>
      <c r="E73" s="24">
        <v>1080</v>
      </c>
      <c r="F73" s="26">
        <v>758</v>
      </c>
      <c r="G73" s="26">
        <f>E73+F73</f>
        <v>1838</v>
      </c>
      <c r="H73" s="24">
        <v>1060</v>
      </c>
      <c r="I73" s="26">
        <v>758</v>
      </c>
      <c r="J73" s="26">
        <f>H73+I73</f>
        <v>1818</v>
      </c>
      <c r="K73" s="26">
        <f>H73-E73</f>
        <v>-20</v>
      </c>
      <c r="L73" s="26">
        <f>I73-F73</f>
        <v>0</v>
      </c>
      <c r="M73" s="26">
        <f>J73-G73</f>
        <v>-20</v>
      </c>
    </row>
    <row r="74" spans="1:13" s="2" customFormat="1" ht="69" customHeight="1" x14ac:dyDescent="0.25">
      <c r="A74" s="26"/>
      <c r="B74" s="34" t="s">
        <v>32</v>
      </c>
      <c r="C74" s="24" t="s">
        <v>31</v>
      </c>
      <c r="D74" s="24" t="s">
        <v>30</v>
      </c>
      <c r="E74" s="32">
        <v>950</v>
      </c>
      <c r="F74" s="33"/>
      <c r="G74" s="32">
        <f>E74+F74</f>
        <v>950</v>
      </c>
      <c r="H74" s="32">
        <v>878</v>
      </c>
      <c r="I74" s="26"/>
      <c r="J74" s="26">
        <f>H74</f>
        <v>878</v>
      </c>
      <c r="K74" s="26">
        <f>H74-E74</f>
        <v>-72</v>
      </c>
      <c r="L74" s="26"/>
      <c r="M74" s="26">
        <f>K74</f>
        <v>-72</v>
      </c>
    </row>
    <row r="75" spans="1:13" s="2" customFormat="1" ht="68.25" customHeight="1" x14ac:dyDescent="0.25">
      <c r="A75" s="26"/>
      <c r="B75" s="34" t="s">
        <v>29</v>
      </c>
      <c r="C75" s="24" t="s">
        <v>28</v>
      </c>
      <c r="D75" s="24" t="s">
        <v>27</v>
      </c>
      <c r="E75" s="32"/>
      <c r="F75" s="33">
        <v>1</v>
      </c>
      <c r="G75" s="32">
        <f>F75</f>
        <v>1</v>
      </c>
      <c r="H75" s="26"/>
      <c r="I75" s="26">
        <v>1</v>
      </c>
      <c r="J75" s="26">
        <f>H75+I75</f>
        <v>1</v>
      </c>
      <c r="K75" s="26"/>
      <c r="L75" s="26"/>
      <c r="M75" s="26"/>
    </row>
    <row r="76" spans="1:13" s="2" customFormat="1" x14ac:dyDescent="0.25">
      <c r="A76" s="31" t="s">
        <v>10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</row>
    <row r="77" spans="1:13" s="2" customFormat="1" ht="33" customHeight="1" x14ac:dyDescent="0.25">
      <c r="A77" s="22" t="s">
        <v>26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0"/>
    </row>
    <row r="78" spans="1:13" s="2" customFormat="1" ht="27.75" customHeight="1" x14ac:dyDescent="0.25">
      <c r="A78" s="28">
        <v>3</v>
      </c>
      <c r="B78" s="28" t="s">
        <v>25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1:13" s="2" customFormat="1" ht="156.75" customHeight="1" x14ac:dyDescent="0.25">
      <c r="A79" s="28"/>
      <c r="B79" s="27" t="s">
        <v>24</v>
      </c>
      <c r="C79" s="24" t="s">
        <v>20</v>
      </c>
      <c r="D79" s="24" t="s">
        <v>11</v>
      </c>
      <c r="E79" s="29">
        <v>16410.419999999998</v>
      </c>
      <c r="F79" s="29">
        <v>5384.25</v>
      </c>
      <c r="G79" s="29">
        <v>12768.98</v>
      </c>
      <c r="H79" s="29">
        <v>16553.12</v>
      </c>
      <c r="I79" s="29">
        <v>7166.92</v>
      </c>
      <c r="J79" s="29">
        <v>13420.75</v>
      </c>
      <c r="K79" s="29">
        <f>H79-E79</f>
        <v>142.70000000000073</v>
      </c>
      <c r="L79" s="29">
        <f>I79-F79</f>
        <v>1782.67</v>
      </c>
      <c r="M79" s="29">
        <f>J79-G79</f>
        <v>651.77000000000044</v>
      </c>
    </row>
    <row r="80" spans="1:13" s="2" customFormat="1" ht="41.25" customHeight="1" x14ac:dyDescent="0.25">
      <c r="A80" s="28"/>
      <c r="B80" s="27" t="s">
        <v>23</v>
      </c>
      <c r="C80" s="24" t="s">
        <v>20</v>
      </c>
      <c r="D80" s="24" t="s">
        <v>11</v>
      </c>
      <c r="E80" s="30">
        <v>19807.38</v>
      </c>
      <c r="F80" s="30">
        <v>7813.39</v>
      </c>
      <c r="G80" s="30">
        <v>17960.900000000001</v>
      </c>
      <c r="H80" s="29">
        <v>19882.77</v>
      </c>
      <c r="I80" s="29">
        <v>12535.49</v>
      </c>
      <c r="J80" s="29">
        <v>18743.97</v>
      </c>
      <c r="K80" s="29">
        <f>H80-E80</f>
        <v>75.389999999999418</v>
      </c>
      <c r="L80" s="29">
        <f>I80-F80</f>
        <v>4722.0999999999995</v>
      </c>
      <c r="M80" s="29">
        <f>J80-G80</f>
        <v>783.06999999999971</v>
      </c>
    </row>
    <row r="81" spans="1:13" s="2" customFormat="1" ht="40.5" customHeight="1" x14ac:dyDescent="0.25">
      <c r="A81" s="26"/>
      <c r="B81" s="27" t="s">
        <v>22</v>
      </c>
      <c r="C81" s="24" t="s">
        <v>20</v>
      </c>
      <c r="D81" s="24" t="s">
        <v>11</v>
      </c>
      <c r="E81" s="30">
        <v>8577.5499999999993</v>
      </c>
      <c r="F81" s="30">
        <v>4237.79</v>
      </c>
      <c r="G81" s="30">
        <v>6671.66</v>
      </c>
      <c r="H81" s="29">
        <v>8647.18</v>
      </c>
      <c r="I81" s="29">
        <v>4747.1000000000004</v>
      </c>
      <c r="J81" s="29">
        <v>6915.1</v>
      </c>
      <c r="K81" s="29">
        <f>H81-E81</f>
        <v>69.630000000001019</v>
      </c>
      <c r="L81" s="29">
        <f>I81-F81</f>
        <v>509.3100000000004</v>
      </c>
      <c r="M81" s="29">
        <f>J81-G81</f>
        <v>243.44000000000051</v>
      </c>
    </row>
    <row r="82" spans="1:13" s="2" customFormat="1" ht="40.5" customHeight="1" x14ac:dyDescent="0.25">
      <c r="A82" s="26"/>
      <c r="B82" s="27" t="s">
        <v>21</v>
      </c>
      <c r="C82" s="24" t="s">
        <v>20</v>
      </c>
      <c r="D82" s="24" t="s">
        <v>11</v>
      </c>
      <c r="E82" s="30">
        <v>16581.57</v>
      </c>
      <c r="F82" s="30">
        <v>5325.13</v>
      </c>
      <c r="G82" s="30">
        <v>11939.36</v>
      </c>
      <c r="H82" s="29">
        <v>16840.259999999998</v>
      </c>
      <c r="I82" s="29">
        <v>6985.47</v>
      </c>
      <c r="J82" s="29">
        <v>12731.39</v>
      </c>
      <c r="K82" s="29">
        <f>H82-E82</f>
        <v>258.68999999999869</v>
      </c>
      <c r="L82" s="29">
        <f>I82-F82</f>
        <v>1660.3400000000001</v>
      </c>
      <c r="M82" s="29">
        <f>J82-G82</f>
        <v>792.02999999999884</v>
      </c>
    </row>
    <row r="83" spans="1:13" s="2" customFormat="1" ht="18" customHeight="1" x14ac:dyDescent="0.25">
      <c r="A83" s="19" t="s">
        <v>10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7"/>
    </row>
    <row r="84" spans="1:13" s="2" customFormat="1" ht="30" customHeight="1" x14ac:dyDescent="0.25">
      <c r="A84" s="22" t="s">
        <v>19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0"/>
    </row>
    <row r="85" spans="1:13" s="2" customFormat="1" x14ac:dyDescent="0.25">
      <c r="A85" s="28">
        <v>4</v>
      </c>
      <c r="B85" s="28" t="s">
        <v>18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1:13" s="2" customFormat="1" ht="229.5" customHeight="1" x14ac:dyDescent="0.25">
      <c r="A86" s="28"/>
      <c r="B86" s="27" t="s">
        <v>17</v>
      </c>
      <c r="C86" s="24" t="s">
        <v>12</v>
      </c>
      <c r="D86" s="24" t="s">
        <v>11</v>
      </c>
      <c r="E86" s="23">
        <v>100.8</v>
      </c>
      <c r="F86" s="23">
        <v>105.6</v>
      </c>
      <c r="G86" s="23">
        <v>101.5</v>
      </c>
      <c r="H86" s="23">
        <v>100</v>
      </c>
      <c r="I86" s="23">
        <v>105.6</v>
      </c>
      <c r="J86" s="23">
        <v>100.8</v>
      </c>
      <c r="K86" s="23">
        <f>H86-E86</f>
        <v>-0.79999999999999716</v>
      </c>
      <c r="L86" s="23">
        <f>I86-F86</f>
        <v>0</v>
      </c>
      <c r="M86" s="23">
        <f>K86+L86</f>
        <v>-0.79999999999999716</v>
      </c>
    </row>
    <row r="87" spans="1:13" s="2" customFormat="1" ht="233.25" customHeight="1" x14ac:dyDescent="0.25">
      <c r="A87" s="26"/>
      <c r="B87" s="27" t="s">
        <v>16</v>
      </c>
      <c r="C87" s="24" t="s">
        <v>12</v>
      </c>
      <c r="D87" s="24" t="s">
        <v>11</v>
      </c>
      <c r="E87" s="23">
        <v>100.9</v>
      </c>
      <c r="F87" s="23">
        <v>106</v>
      </c>
      <c r="G87" s="23">
        <v>103.1</v>
      </c>
      <c r="H87" s="23">
        <v>100</v>
      </c>
      <c r="I87" s="23">
        <v>107.2</v>
      </c>
      <c r="J87" s="23">
        <v>103.1</v>
      </c>
      <c r="K87" s="23">
        <f>H87-E87</f>
        <v>-0.90000000000000568</v>
      </c>
      <c r="L87" s="23">
        <f>I87-F87</f>
        <v>1.2000000000000028</v>
      </c>
      <c r="M87" s="23">
        <f>K87+L87</f>
        <v>0.29999999999999716</v>
      </c>
    </row>
    <row r="88" spans="1:13" s="2" customFormat="1" ht="235.5" customHeight="1" x14ac:dyDescent="0.25">
      <c r="A88" s="26"/>
      <c r="B88" s="27" t="s">
        <v>15</v>
      </c>
      <c r="C88" s="24" t="s">
        <v>12</v>
      </c>
      <c r="D88" s="24" t="s">
        <v>11</v>
      </c>
      <c r="E88" s="23">
        <v>101.9</v>
      </c>
      <c r="F88" s="23">
        <v>101.3</v>
      </c>
      <c r="G88" s="23">
        <v>101.7</v>
      </c>
      <c r="H88" s="23">
        <v>100</v>
      </c>
      <c r="I88" s="23">
        <v>101.3</v>
      </c>
      <c r="J88" s="23">
        <v>100.6</v>
      </c>
      <c r="K88" s="23">
        <f>H88-E88</f>
        <v>-1.9000000000000057</v>
      </c>
      <c r="L88" s="23">
        <f>I88-F88</f>
        <v>0</v>
      </c>
      <c r="M88" s="23">
        <f>J88-G88</f>
        <v>-1.1000000000000085</v>
      </c>
    </row>
    <row r="89" spans="1:13" s="2" customFormat="1" ht="212.25" customHeight="1" x14ac:dyDescent="0.25">
      <c r="A89" s="26"/>
      <c r="B89" s="27" t="s">
        <v>14</v>
      </c>
      <c r="C89" s="24" t="s">
        <v>12</v>
      </c>
      <c r="D89" s="24" t="s">
        <v>11</v>
      </c>
      <c r="E89" s="23"/>
      <c r="F89" s="23">
        <v>12.4</v>
      </c>
      <c r="G89" s="23">
        <f>F89</f>
        <v>12.4</v>
      </c>
      <c r="H89" s="23"/>
      <c r="I89" s="23">
        <v>12.4</v>
      </c>
      <c r="J89" s="23">
        <f>I89</f>
        <v>12.4</v>
      </c>
      <c r="K89" s="23"/>
      <c r="L89" s="23">
        <f>I89-F89</f>
        <v>0</v>
      </c>
      <c r="M89" s="23">
        <f>J89-G89</f>
        <v>0</v>
      </c>
    </row>
    <row r="90" spans="1:13" s="2" customFormat="1" ht="228.75" customHeight="1" x14ac:dyDescent="0.25">
      <c r="A90" s="26"/>
      <c r="B90" s="25" t="s">
        <v>13</v>
      </c>
      <c r="C90" s="24" t="s">
        <v>12</v>
      </c>
      <c r="D90" s="24" t="s">
        <v>11</v>
      </c>
      <c r="E90" s="23"/>
      <c r="F90" s="23">
        <v>112.6</v>
      </c>
      <c r="G90" s="23">
        <f>F90</f>
        <v>112.6</v>
      </c>
      <c r="H90" s="23"/>
      <c r="I90" s="23">
        <v>117.6</v>
      </c>
      <c r="J90" s="23">
        <f>I90</f>
        <v>117.6</v>
      </c>
      <c r="K90" s="23"/>
      <c r="L90" s="23">
        <f>I90-F90</f>
        <v>5</v>
      </c>
      <c r="M90" s="23">
        <f>J90-G90</f>
        <v>5</v>
      </c>
    </row>
    <row r="91" spans="1:13" s="2" customFormat="1" ht="15.75" customHeight="1" x14ac:dyDescent="0.25">
      <c r="A91" s="19" t="s">
        <v>10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7"/>
    </row>
    <row r="92" spans="1:13" s="2" customFormat="1" ht="33" customHeight="1" x14ac:dyDescent="0.25">
      <c r="A92" s="22" t="s">
        <v>9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0"/>
    </row>
    <row r="93" spans="1:13" s="2" customFormat="1" ht="30.75" customHeight="1" x14ac:dyDescent="0.25">
      <c r="A93" s="19" t="s">
        <v>8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7"/>
    </row>
    <row r="94" spans="1:13" x14ac:dyDescent="0.25">
      <c r="A94" s="16"/>
    </row>
    <row r="95" spans="1:13" ht="19.5" customHeight="1" x14ac:dyDescent="0.25">
      <c r="A95" s="15" t="s">
        <v>7</v>
      </c>
      <c r="B95" s="14"/>
      <c r="C95" s="14"/>
      <c r="D95" s="14"/>
    </row>
    <row r="96" spans="1:13" ht="27" customHeight="1" x14ac:dyDescent="0.25">
      <c r="A96" s="13" t="s">
        <v>6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3" ht="19.5" customHeight="1" x14ac:dyDescent="0.25">
      <c r="A97" s="12" t="s">
        <v>5</v>
      </c>
      <c r="B97" s="11"/>
      <c r="C97" s="11"/>
      <c r="D97" s="11"/>
    </row>
    <row r="98" spans="1:13" ht="19.5" customHeight="1" x14ac:dyDescent="0.25">
      <c r="A98" s="12"/>
      <c r="B98" s="11"/>
      <c r="C98" s="11"/>
      <c r="D98" s="11"/>
    </row>
    <row r="99" spans="1:13" ht="31.5" customHeight="1" x14ac:dyDescent="0.25">
      <c r="A99" s="8" t="s">
        <v>4</v>
      </c>
      <c r="B99" s="8"/>
      <c r="C99" s="8"/>
      <c r="D99" s="8"/>
      <c r="E99" s="8"/>
      <c r="G99" s="6"/>
      <c r="H99" s="6"/>
      <c r="J99" s="5" t="s">
        <v>3</v>
      </c>
      <c r="K99" s="5"/>
      <c r="L99" s="5"/>
      <c r="M99" s="5"/>
    </row>
    <row r="100" spans="1:13" ht="15.75" customHeight="1" x14ac:dyDescent="0.25">
      <c r="A100" s="10"/>
      <c r="B100" s="4"/>
      <c r="C100" s="4"/>
      <c r="D100" s="4"/>
      <c r="E100" s="4"/>
      <c r="J100" s="9" t="s">
        <v>0</v>
      </c>
      <c r="K100" s="9"/>
      <c r="L100" s="9"/>
      <c r="M100" s="9"/>
    </row>
    <row r="101" spans="1:13" ht="43.5" customHeight="1" x14ac:dyDescent="0.25">
      <c r="A101" s="8" t="s">
        <v>2</v>
      </c>
      <c r="B101" s="7"/>
      <c r="C101" s="7"/>
      <c r="D101" s="7"/>
      <c r="E101" s="7"/>
      <c r="G101" s="6"/>
      <c r="H101" s="6"/>
      <c r="J101" s="5" t="s">
        <v>1</v>
      </c>
      <c r="K101" s="5"/>
      <c r="L101" s="5"/>
      <c r="M101" s="5"/>
    </row>
    <row r="102" spans="1:13" ht="15.75" customHeight="1" x14ac:dyDescent="0.25">
      <c r="A102" s="4"/>
      <c r="B102" s="4"/>
      <c r="C102" s="4"/>
      <c r="D102" s="4"/>
      <c r="E102" s="4"/>
      <c r="J102" s="3" t="s">
        <v>0</v>
      </c>
      <c r="K102" s="3"/>
      <c r="L102" s="3"/>
      <c r="M102" s="3"/>
    </row>
  </sheetData>
  <mergeCells count="65">
    <mergeCell ref="J1:M4"/>
    <mergeCell ref="A5:M5"/>
    <mergeCell ref="A6:M6"/>
    <mergeCell ref="A7:A8"/>
    <mergeCell ref="E7:M7"/>
    <mergeCell ref="E8:M8"/>
    <mergeCell ref="A101:E101"/>
    <mergeCell ref="A92:M92"/>
    <mergeCell ref="A96:M96"/>
    <mergeCell ref="B15:M15"/>
    <mergeCell ref="B16:M16"/>
    <mergeCell ref="B19:M19"/>
    <mergeCell ref="A28:A29"/>
    <mergeCell ref="B28:D29"/>
    <mergeCell ref="E28:G28"/>
    <mergeCell ref="H28:J28"/>
    <mergeCell ref="E9:M9"/>
    <mergeCell ref="E10:M10"/>
    <mergeCell ref="B30:D30"/>
    <mergeCell ref="B31:D31"/>
    <mergeCell ref="A26:B26"/>
    <mergeCell ref="A11:A12"/>
    <mergeCell ref="E11:M11"/>
    <mergeCell ref="E12:M12"/>
    <mergeCell ref="A13:M13"/>
    <mergeCell ref="A9:A10"/>
    <mergeCell ref="K28:M28"/>
    <mergeCell ref="B22:M22"/>
    <mergeCell ref="B23:M23"/>
    <mergeCell ref="A40:A41"/>
    <mergeCell ref="B40:D41"/>
    <mergeCell ref="E40:G40"/>
    <mergeCell ref="H40:J40"/>
    <mergeCell ref="K40:M40"/>
    <mergeCell ref="B32:D32"/>
    <mergeCell ref="B33:D33"/>
    <mergeCell ref="A37:M37"/>
    <mergeCell ref="B34:D34"/>
    <mergeCell ref="A35:M35"/>
    <mergeCell ref="J99:M99"/>
    <mergeCell ref="E47:G47"/>
    <mergeCell ref="H47:J47"/>
    <mergeCell ref="K47:M47"/>
    <mergeCell ref="A67:M67"/>
    <mergeCell ref="A76:M76"/>
    <mergeCell ref="A77:M77"/>
    <mergeCell ref="A47:A48"/>
    <mergeCell ref="B47:B48"/>
    <mergeCell ref="C47:C48"/>
    <mergeCell ref="A91:M91"/>
    <mergeCell ref="A93:M93"/>
    <mergeCell ref="B42:D42"/>
    <mergeCell ref="B43:D43"/>
    <mergeCell ref="D47:D48"/>
    <mergeCell ref="A68:M68"/>
    <mergeCell ref="J102:M102"/>
    <mergeCell ref="A99:E99"/>
    <mergeCell ref="A36:M36"/>
    <mergeCell ref="A38:B38"/>
    <mergeCell ref="J100:M100"/>
    <mergeCell ref="G101:H101"/>
    <mergeCell ref="J101:M101"/>
    <mergeCell ref="G99:H99"/>
    <mergeCell ref="A83:M83"/>
    <mergeCell ref="A84:M84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1011100</vt:lpstr>
      <vt:lpstr>'1011100'!Область_друку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2020-02-17T12:22:10Z</dcterms:created>
  <dcterms:modified xsi:type="dcterms:W3CDTF">2020-02-17T12:22:35Z</dcterms:modified>
</cp:coreProperties>
</file>