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Відкриті дані паспорти і звіти\управління культури\"/>
    </mc:Choice>
  </mc:AlternateContent>
  <bookViews>
    <workbookView xWindow="0" yWindow="0" windowWidth="24000" windowHeight="9780"/>
  </bookViews>
  <sheets>
    <sheet name="1014030" sheetId="1" r:id="rId1"/>
  </sheets>
  <definedNames>
    <definedName name="_xlnm.Print_Area" localSheetId="0">'1014030'!$A$1:$M$97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32" i="1"/>
  <c r="I32" i="1"/>
  <c r="E33" i="1"/>
  <c r="F33" i="1"/>
  <c r="F32" i="1" s="1"/>
  <c r="F43" i="1" s="1"/>
  <c r="H33" i="1"/>
  <c r="H32" i="1" s="1"/>
  <c r="H43" i="1" s="1"/>
  <c r="H57" i="1" s="1"/>
  <c r="I33" i="1"/>
  <c r="J33" i="1"/>
  <c r="J32" i="1" s="1"/>
  <c r="J43" i="1" s="1"/>
  <c r="L33" i="1"/>
  <c r="L32" i="1" s="1"/>
  <c r="L43" i="1" s="1"/>
  <c r="E43" i="1"/>
  <c r="E57" i="1" s="1"/>
  <c r="G57" i="1" s="1"/>
  <c r="I43" i="1"/>
  <c r="G51" i="1"/>
  <c r="J51" i="1"/>
  <c r="E52" i="1"/>
  <c r="G52" i="1"/>
  <c r="H52" i="1"/>
  <c r="J52" i="1"/>
  <c r="G53" i="1"/>
  <c r="J53" i="1"/>
  <c r="G54" i="1"/>
  <c r="J54" i="1"/>
  <c r="G55" i="1"/>
  <c r="J55" i="1"/>
  <c r="G56" i="1"/>
  <c r="J56" i="1"/>
  <c r="L57" i="1"/>
  <c r="G62" i="1"/>
  <c r="M62" i="1" s="1"/>
  <c r="J62" i="1"/>
  <c r="K62" i="1"/>
  <c r="G63" i="1"/>
  <c r="M63" i="1" s="1"/>
  <c r="J63" i="1"/>
  <c r="K63" i="1"/>
  <c r="G64" i="1"/>
  <c r="M64" i="1" s="1"/>
  <c r="J64" i="1"/>
  <c r="K64" i="1"/>
  <c r="G65" i="1"/>
  <c r="H65" i="1"/>
  <c r="J65" i="1"/>
  <c r="K65" i="1"/>
  <c r="M65" i="1"/>
  <c r="E66" i="1"/>
  <c r="G66" i="1"/>
  <c r="M66" i="1" s="1"/>
  <c r="J66" i="1"/>
  <c r="K66" i="1"/>
  <c r="G67" i="1"/>
  <c r="H67" i="1"/>
  <c r="J67" i="1"/>
  <c r="K67" i="1"/>
  <c r="M67" i="1"/>
  <c r="G68" i="1"/>
  <c r="J68" i="1"/>
  <c r="K68" i="1"/>
  <c r="M68" i="1"/>
  <c r="G69" i="1"/>
  <c r="J69" i="1"/>
  <c r="K69" i="1"/>
  <c r="M69" i="1"/>
  <c r="G70" i="1"/>
  <c r="I70" i="1"/>
  <c r="J70" i="1" s="1"/>
  <c r="L70" i="1"/>
  <c r="M70" i="1" s="1"/>
  <c r="G71" i="1"/>
  <c r="J71" i="1"/>
  <c r="L71" i="1"/>
  <c r="M71" i="1" s="1"/>
  <c r="G72" i="1"/>
  <c r="J72" i="1"/>
  <c r="L72" i="1"/>
  <c r="M72" i="1" s="1"/>
  <c r="G76" i="1"/>
  <c r="J76" i="1"/>
  <c r="K76" i="1"/>
  <c r="M76" i="1" s="1"/>
  <c r="G77" i="1"/>
  <c r="J77" i="1"/>
  <c r="K77" i="1"/>
  <c r="M77" i="1" s="1"/>
  <c r="G78" i="1"/>
  <c r="J78" i="1"/>
  <c r="K78" i="1"/>
  <c r="M78" i="1" s="1"/>
  <c r="G79" i="1"/>
  <c r="M79" i="1" s="1"/>
  <c r="J79" i="1"/>
  <c r="L79" i="1"/>
  <c r="G80" i="1"/>
  <c r="J80" i="1"/>
  <c r="K80" i="1"/>
  <c r="L80" i="1"/>
  <c r="M80" i="1"/>
  <c r="G84" i="1"/>
  <c r="J84" i="1"/>
  <c r="K84" i="1"/>
  <c r="M84" i="1"/>
  <c r="G85" i="1"/>
  <c r="J85" i="1"/>
  <c r="K85" i="1"/>
  <c r="M85" i="1"/>
  <c r="G86" i="1"/>
  <c r="J86" i="1"/>
  <c r="L86" i="1"/>
  <c r="M86" i="1"/>
  <c r="K57" i="1" l="1"/>
  <c r="J57" i="1"/>
  <c r="M57" i="1" s="1"/>
  <c r="K33" i="1"/>
  <c r="K32" i="1" s="1"/>
  <c r="K43" i="1" s="1"/>
  <c r="G33" i="1"/>
  <c r="G32" i="1" s="1"/>
  <c r="G43" i="1" s="1"/>
  <c r="M33" i="1" l="1"/>
  <c r="M32" i="1" s="1"/>
  <c r="M43" i="1" s="1"/>
</calcChain>
</file>

<file path=xl/sharedStrings.xml><?xml version="1.0" encoding="utf-8"?>
<sst xmlns="http://schemas.openxmlformats.org/spreadsheetml/2006/main" count="184" uniqueCount="102">
  <si>
    <t>(ініціали/ініціал, прізвище)</t>
  </si>
  <si>
    <t>О.М.Тимцясь</t>
  </si>
  <si>
    <t>Головний бухгалтер</t>
  </si>
  <si>
    <t>А.Є.Ромасюков</t>
  </si>
  <si>
    <t>Начальник управління культури і туризму</t>
  </si>
  <si>
    <t>* Зазначаються всі напрями використання бюджетних коштів, затверджені у паспорті бюджетної програми.</t>
  </si>
  <si>
    <t>Видатки у звітному році здійснені відповідно до затверджених напрямів використання бюджетних коштів.</t>
  </si>
  <si>
    <t>10. Узагальнений висновок про виконання бюджетної програми.</t>
  </si>
  <si>
    <t>Аналіз стану виконання результативних показників                                                                                                                                                                                                                                                     Всі результативні показники на звітній період стабільні по фактичному їх виконанню</t>
  </si>
  <si>
    <t>У звязку   із значним збільшенням вартості за одиницю книги</t>
  </si>
  <si>
    <t>Пояснення щодо причин розбіжностей між фактичними та затвердженими результативними показниками</t>
  </si>
  <si>
    <t>розрахунок</t>
  </si>
  <si>
    <t>%</t>
  </si>
  <si>
    <t>Динаміка збільшення власних надходжень у плановому періоді по відношенню до фактичного показника попереднього періоду</t>
  </si>
  <si>
    <t>Динаміка збільшення кількості книговидач в плановому періоді по відношенню до фактичного показника попереднього періоду</t>
  </si>
  <si>
    <t>Динаміка поповнення бібліотечного фонду в плановому періоді по відношенню до фактичного показника попереднього періоду</t>
  </si>
  <si>
    <t>якості</t>
  </si>
  <si>
    <t>У звязку   із значним збільшенням вартості за одиницю книги, коливанням вартості товарів і послуг</t>
  </si>
  <si>
    <t>грн.</t>
  </si>
  <si>
    <t>Середні витрати на реалізацію громадських проектів-переможців відповідно до Програми бюджетування за участі громадськості міста Хмельницького на 2017-2019 роки</t>
  </si>
  <si>
    <t>Середня вартість на оформлення реєстраційного документа читача</t>
  </si>
  <si>
    <t>Середні витрати на придбання одного примірника книжок</t>
  </si>
  <si>
    <t>Середні затрати на обслуговування одного читача</t>
  </si>
  <si>
    <t>од.</t>
  </si>
  <si>
    <t>Кількість книговидач на 1 ставку</t>
  </si>
  <si>
    <t>ефективності</t>
  </si>
  <si>
    <t>Зменшення бібліотечного фонду зумовлено списанням зношеного і не актуального фонду книг та періодичних видань, також   із значним збільшенням вартості за одиницю книги</t>
  </si>
  <si>
    <t>статистичні дані</t>
  </si>
  <si>
    <t>Плановий обсяг доходу від оформлення реєстраційного документа читача</t>
  </si>
  <si>
    <t>Кількість оформлених реєстраційних документів читача</t>
  </si>
  <si>
    <t>кошторис</t>
  </si>
  <si>
    <t>Плановий обсяг доходів</t>
  </si>
  <si>
    <t>мережа</t>
  </si>
  <si>
    <t>Кількість книговидач</t>
  </si>
  <si>
    <t>грн</t>
  </si>
  <si>
    <t>Списання бібліотечного фонду</t>
  </si>
  <si>
    <t>прим.</t>
  </si>
  <si>
    <t>бюджет розв-400000,    з заходів -150000</t>
  </si>
  <si>
    <t>Поповнення бібліотечного фонду</t>
  </si>
  <si>
    <t xml:space="preserve">Бібліотечний фонд </t>
  </si>
  <si>
    <t>осіб</t>
  </si>
  <si>
    <t>Число читачів</t>
  </si>
  <si>
    <t>продукту</t>
  </si>
  <si>
    <t>Відхилення по загальному фонду пояснюється економією коштів по КЕКВ 2120 за рахунок  зниженої відсоткової ставки єдиного соціального внеску по працюючим інвалідам, а також за рахунок різниці між плановими та фактичними тарифами  енергоносіїв у 2019 році.</t>
  </si>
  <si>
    <t xml:space="preserve">Пояснення щодо причин розбіжностей між фактичними та затвердженими результативними показниками </t>
  </si>
  <si>
    <t>рішення сесії</t>
  </si>
  <si>
    <t>Кількість проектів-переможуів відповідно до Програми бюджетування за участі громадськості міста на 2017-2019 роки</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</si>
  <si>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</si>
  <si>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</si>
  <si>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</si>
  <si>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</si>
  <si>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</si>
  <si>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</si>
  <si>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</si>
  <si>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</si>
  <si>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затрат</t>
  </si>
  <si>
    <t>усього</t>
  </si>
  <si>
    <t>спеціальний фонд</t>
  </si>
  <si>
    <t>загальний фонд</t>
  </si>
  <si>
    <t>Відхилення</t>
  </si>
  <si>
    <t>Фактичні результативні показники, досягнуті за рахунок касових видатків (наданих кредитів з бюджету)</t>
  </si>
  <si>
    <t>Затверджено у паспорті бюджетної програми</t>
  </si>
  <si>
    <t>Джерело інформації</t>
  </si>
  <si>
    <t>Одиниця виміру</t>
  </si>
  <si>
    <t>Показники</t>
  </si>
  <si>
    <t>N з/п</t>
  </si>
  <si>
    <t>9. Результативні показники бюджетної програми та аналіз їх виконання</t>
  </si>
  <si>
    <t>Програма розвитку міста Хмельницького у сфері культури на період до 2020 року " 50 кроків, що змінять місто"</t>
  </si>
  <si>
    <t>Касові видатки (надані кредити з бюджету)</t>
  </si>
  <si>
    <t>Найменування місцевої/ регіональної програми</t>
  </si>
  <si>
    <t>гривень</t>
  </si>
  <si>
    <t>8. Видатки (надані кредити з бюджету) на реалізацію місцевих/регіональних програм, які виконуються в межах бюджетної програми</t>
  </si>
  <si>
    <t xml:space="preserve">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енергоносіїв у 2019 році. Були зміни до спецфонду  в частині власних та благодійних надходжень.</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</si>
  <si>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</si>
  <si>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Створення належних умов для діяльності та функціонування бібліотек</t>
  </si>
  <si>
    <t>Усього</t>
  </si>
  <si>
    <t>Напрями використання бюджетних коштів*</t>
  </si>
  <si>
    <t>N
з/п</t>
  </si>
  <si>
    <t>7. Видатки (надані кредити з бюджету) та напрями використання бюджетних коштів за бюджетною програмою</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</si>
  <si>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</si>
  <si>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</si>
  <si>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6. Завдання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</si>
  <si>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</si>
  <si>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5. Мета бюджетної програми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</si>
  <si>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</si>
  <si>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</si>
  <si>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4. Цілі державної політики, на досягнення яких спрямовано реалізацію бюджетної програми</t>
  </si>
  <si>
    <t>(найменування бюджетної програми)</t>
  </si>
  <si>
    <t>(КФКВК)</t>
  </si>
  <si>
    <t>(КТПКВК МБ)(код)</t>
  </si>
  <si>
    <t>Забезпечення діяльності бібліотек</t>
  </si>
  <si>
    <t>0824</t>
  </si>
  <si>
    <t>3.</t>
  </si>
  <si>
    <t>(найменування відповідального виконавця)</t>
  </si>
  <si>
    <t>(код)</t>
  </si>
  <si>
    <t>2.</t>
  </si>
  <si>
    <t>(найменування головного розпорядника)</t>
  </si>
  <si>
    <t xml:space="preserve">Управління культури і туризму </t>
  </si>
  <si>
    <t>1.</t>
  </si>
  <si>
    <t>про виконання паспорта бюджетної програми місцевого бюджету на 01.01.2020 року</t>
  </si>
  <si>
    <t>Звіт</t>
  </si>
  <si>
    <t>ЗАТВЕРДЖЕНО
Наказ Міністерства фінансів України 26 серпня 2014 року № 836
(у редакції наказу Міністерства фінансів Українивід 29 грудня 2018 року № 1209)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</si>
</sst>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charset val="204"/>
      <scheme val="minor"/>
    </font>
    <font>
      <sz val="12"/>
      <color theme="1"/>
      <name val="Calibri"/>
      <family val="2"/>
      <charset val="204"/>
      <scheme val="minor"/>
    </font>
    <font>
      <sz val="8"/>
      <color rgb="FF000000"/>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67">
    <xf numFmtId="0" fontId="0" fillId="0" borderId="0" xfId="0"/>
    <xf numFmtId="0" fontId="1" fillId="0" borderId="0" xfId="0" applyFont="1"/>
    <xf numFmtId="0" fontId="1" fillId="2" borderId="0" xfId="0" applyFont="1" applyFill="1"/>
    <xf numFmtId="0" fontId="2" fillId="0" borderId="0" xfId="0" applyFont="1" applyBorder="1" applyAlignment="1">
      <alignment horizontal="center" vertical="top" wrapText="1"/>
    </xf>
    <xf numFmtId="0" fontId="3" fillId="0" borderId="0" xfId="0" applyFont="1" applyAlignment="1">
      <alignment horizontal="left" vertical="center" wrapText="1"/>
    </xf>
    <xf numFmtId="0" fontId="4" fillId="0" borderId="1" xfId="0" applyFont="1" applyBorder="1" applyAlignment="1">
      <alignment horizontal="center" vertical="center"/>
    </xf>
    <xf numFmtId="0" fontId="1" fillId="0" borderId="1" xfId="0" applyFont="1" applyBorder="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horizontal="center" vertical="top" wrapText="1"/>
    </xf>
    <xf numFmtId="0" fontId="3" fillId="2" borderId="0" xfId="0" applyFont="1" applyFill="1" applyAlignment="1">
      <alignment horizontal="left" vertical="center" wrapText="1"/>
    </xf>
    <xf numFmtId="0" fontId="2" fillId="0" borderId="0" xfId="0" applyFont="1" applyAlignment="1">
      <alignment vertical="top"/>
    </xf>
    <xf numFmtId="0" fontId="5" fillId="2" borderId="0" xfId="0" applyFont="1" applyFill="1" applyAlignment="1">
      <alignment vertical="center" wrapText="1"/>
    </xf>
    <xf numFmtId="0" fontId="5" fillId="0" borderId="0" xfId="0" applyFont="1" applyAlignment="1">
      <alignment vertical="center"/>
    </xf>
    <xf numFmtId="0" fontId="5"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0" borderId="6" xfId="0" applyFont="1" applyBorder="1" applyAlignment="1">
      <alignment horizontal="center" vertical="center" wrapText="1"/>
    </xf>
    <xf numFmtId="164" fontId="5"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5" fillId="0" borderId="6" xfId="0" applyFont="1" applyBorder="1" applyAlignment="1">
      <alignment horizontal="center" vertical="center" wrapText="1"/>
    </xf>
    <xf numFmtId="164" fontId="5" fillId="2"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5" fillId="0" borderId="6" xfId="0" applyFont="1" applyBorder="1" applyAlignment="1">
      <alignment horizontal="left" vertical="center" wrapText="1"/>
    </xf>
    <xf numFmtId="2" fontId="5" fillId="2" borderId="6" xfId="0" applyNumberFormat="1" applyFont="1" applyFill="1" applyBorder="1" applyAlignment="1">
      <alignment horizontal="center" vertical="center" wrapText="1"/>
    </xf>
    <xf numFmtId="1" fontId="5" fillId="0" borderId="6" xfId="0" applyNumberFormat="1" applyFont="1" applyBorder="1" applyAlignment="1">
      <alignment horizontal="center" vertical="center" wrapText="1"/>
    </xf>
    <xf numFmtId="0" fontId="5" fillId="0" borderId="6" xfId="0" applyFont="1" applyBorder="1" applyAlignment="1">
      <alignment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 fillId="0" borderId="0" xfId="0" applyFont="1" applyAlignment="1">
      <alignment horizontal="left"/>
    </xf>
    <xf numFmtId="0" fontId="3" fillId="0" borderId="6" xfId="0" applyFont="1" applyBorder="1" applyAlignment="1">
      <alignment vertical="center" wrapText="1"/>
    </xf>
    <xf numFmtId="0" fontId="0" fillId="0" borderId="0" xfId="0" applyAlignment="1"/>
    <xf numFmtId="0" fontId="5" fillId="0" borderId="0" xfId="0" applyFont="1" applyAlignment="1">
      <alignment vertical="center" wrapText="1"/>
    </xf>
    <xf numFmtId="0" fontId="5" fillId="0" borderId="0" xfId="0" applyFont="1" applyAlignment="1">
      <alignment horizontal="left" vertical="center" wrapText="1"/>
    </xf>
    <xf numFmtId="0" fontId="5" fillId="2" borderId="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7" fillId="0" borderId="5" xfId="0" applyFont="1" applyBorder="1" applyAlignment="1">
      <alignment vertical="center" wrapText="1"/>
    </xf>
    <xf numFmtId="0" fontId="1" fillId="0" borderId="0" xfId="0" applyFont="1" applyAlignment="1">
      <alignment wrapText="1"/>
    </xf>
    <xf numFmtId="0" fontId="7"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Alignment="1">
      <alignment horizontal="center" vertical="top" wrapText="1"/>
    </xf>
    <xf numFmtId="0" fontId="3" fillId="0" borderId="0" xfId="0" applyFont="1" applyAlignment="1">
      <alignment horizontal="center" vertical="center"/>
    </xf>
    <xf numFmtId="0" fontId="8" fillId="0" borderId="0" xfId="0" applyFont="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tabSelected="1" zoomScaleNormal="100" workbookViewId="0">
      <selection activeCell="F86" sqref="F86"/>
    </sheetView>
  </sheetViews>
  <sheetFormatPr defaultRowHeight="15.75" x14ac:dyDescent="0.25"/>
  <cols>
    <col min="1" max="1" width="4.42578125" style="1" customWidth="1"/>
    <col min="2" max="2" width="14.140625" style="1" customWidth="1"/>
    <col min="3" max="4" width="9.140625" style="1"/>
    <col min="5" max="13" width="12.7109375" style="1" customWidth="1"/>
    <col min="14" max="16384" width="9.140625" style="1"/>
  </cols>
  <sheetData>
    <row r="1" spans="1:13" ht="15.75" customHeight="1" x14ac:dyDescent="0.25">
      <c r="J1" s="66" t="s">
        <v>101</v>
      </c>
      <c r="K1" s="66"/>
      <c r="L1" s="66"/>
      <c r="M1" s="66"/>
    </row>
    <row r="2" spans="1:13" x14ac:dyDescent="0.25">
      <c r="J2" s="66"/>
      <c r="K2" s="66"/>
      <c r="L2" s="66"/>
      <c r="M2" s="66"/>
    </row>
    <row r="3" spans="1:13" x14ac:dyDescent="0.25">
      <c r="J3" s="66"/>
      <c r="K3" s="66"/>
      <c r="L3" s="66"/>
      <c r="M3" s="66"/>
    </row>
    <row r="4" spans="1:13" x14ac:dyDescent="0.25">
      <c r="J4" s="66"/>
      <c r="K4" s="66"/>
      <c r="L4" s="66"/>
      <c r="M4" s="66"/>
    </row>
    <row r="5" spans="1:13" x14ac:dyDescent="0.25">
      <c r="A5" s="65" t="s">
        <v>100</v>
      </c>
      <c r="B5" s="65"/>
      <c r="C5" s="65"/>
      <c r="D5" s="65"/>
      <c r="E5" s="65"/>
      <c r="F5" s="65"/>
      <c r="G5" s="65"/>
      <c r="H5" s="65"/>
      <c r="I5" s="65"/>
      <c r="J5" s="65"/>
      <c r="K5" s="65"/>
      <c r="L5" s="65"/>
      <c r="M5" s="65"/>
    </row>
    <row r="6" spans="1:13" x14ac:dyDescent="0.25">
      <c r="A6" s="65" t="s">
        <v>99</v>
      </c>
      <c r="B6" s="65"/>
      <c r="C6" s="65"/>
      <c r="D6" s="65"/>
      <c r="E6" s="65"/>
      <c r="F6" s="65"/>
      <c r="G6" s="65"/>
      <c r="H6" s="65"/>
      <c r="I6" s="65"/>
      <c r="J6" s="65"/>
      <c r="K6" s="65"/>
      <c r="L6" s="65"/>
      <c r="M6" s="65"/>
    </row>
    <row r="7" spans="1:13" x14ac:dyDescent="0.25">
      <c r="A7" s="60" t="s">
        <v>98</v>
      </c>
      <c r="B7" s="62">
        <v>1000000</v>
      </c>
      <c r="C7" s="50"/>
      <c r="E7" s="6" t="s">
        <v>97</v>
      </c>
      <c r="F7" s="6"/>
      <c r="G7" s="6"/>
      <c r="H7" s="6"/>
      <c r="I7" s="6"/>
      <c r="J7" s="6"/>
      <c r="K7" s="6"/>
      <c r="L7" s="6"/>
      <c r="M7" s="6"/>
    </row>
    <row r="8" spans="1:13" ht="15" customHeight="1" x14ac:dyDescent="0.25">
      <c r="A8" s="60"/>
      <c r="B8" s="64" t="s">
        <v>94</v>
      </c>
      <c r="C8" s="50"/>
      <c r="E8" s="58" t="s">
        <v>96</v>
      </c>
      <c r="F8" s="58"/>
      <c r="G8" s="58"/>
      <c r="H8" s="58"/>
      <c r="I8" s="58"/>
      <c r="J8" s="58"/>
      <c r="K8" s="58"/>
      <c r="L8" s="58"/>
      <c r="M8" s="58"/>
    </row>
    <row r="9" spans="1:13" x14ac:dyDescent="0.25">
      <c r="A9" s="60" t="s">
        <v>95</v>
      </c>
      <c r="B9" s="62">
        <v>1010000</v>
      </c>
      <c r="C9" s="50"/>
      <c r="E9" s="6" t="str">
        <f>E7</f>
        <v xml:space="preserve">Управління культури і туризму </v>
      </c>
      <c r="F9" s="6"/>
      <c r="G9" s="6"/>
      <c r="H9" s="6"/>
      <c r="I9" s="6"/>
      <c r="J9" s="6"/>
      <c r="K9" s="6"/>
      <c r="L9" s="6"/>
      <c r="M9" s="6"/>
    </row>
    <row r="10" spans="1:13" ht="15" customHeight="1" x14ac:dyDescent="0.25">
      <c r="A10" s="60"/>
      <c r="B10" s="64" t="s">
        <v>94</v>
      </c>
      <c r="C10" s="50"/>
      <c r="E10" s="63" t="s">
        <v>93</v>
      </c>
      <c r="F10" s="63"/>
      <c r="G10" s="63"/>
      <c r="H10" s="63"/>
      <c r="I10" s="63"/>
      <c r="J10" s="63"/>
      <c r="K10" s="63"/>
      <c r="L10" s="63"/>
      <c r="M10" s="63"/>
    </row>
    <row r="11" spans="1:13" x14ac:dyDescent="0.25">
      <c r="A11" s="60" t="s">
        <v>92</v>
      </c>
      <c r="B11" s="62">
        <v>1014030</v>
      </c>
      <c r="C11" s="61" t="s">
        <v>91</v>
      </c>
      <c r="E11" s="6" t="s">
        <v>90</v>
      </c>
      <c r="F11" s="6"/>
      <c r="G11" s="6"/>
      <c r="H11" s="6"/>
      <c r="I11" s="6"/>
      <c r="J11" s="6"/>
      <c r="K11" s="6"/>
      <c r="L11" s="6"/>
      <c r="M11" s="6"/>
    </row>
    <row r="12" spans="1:13" ht="15" customHeight="1" x14ac:dyDescent="0.25">
      <c r="A12" s="60"/>
      <c r="B12" s="59" t="s">
        <v>89</v>
      </c>
      <c r="C12" s="59" t="s">
        <v>88</v>
      </c>
      <c r="E12" s="58" t="s">
        <v>87</v>
      </c>
      <c r="F12" s="58"/>
      <c r="G12" s="58"/>
      <c r="H12" s="58"/>
      <c r="I12" s="58"/>
      <c r="J12" s="58"/>
      <c r="K12" s="58"/>
      <c r="L12" s="58"/>
      <c r="M12" s="58"/>
    </row>
    <row r="13" spans="1:13" ht="19.5" customHeight="1" x14ac:dyDescent="0.25">
      <c r="A13" s="43" t="s">
        <v>86</v>
      </c>
      <c r="B13" s="43"/>
      <c r="C13" s="43"/>
      <c r="D13" s="43"/>
      <c r="E13" s="43"/>
      <c r="F13" s="43"/>
      <c r="G13" s="43"/>
      <c r="H13" s="43"/>
      <c r="I13" s="43"/>
      <c r="J13" s="43"/>
      <c r="K13" s="43"/>
      <c r="L13" s="43"/>
      <c r="M13" s="43"/>
    </row>
    <row r="14" spans="1:13" x14ac:dyDescent="0.25">
      <c r="A14" s="14"/>
    </row>
    <row r="15" spans="1:13" ht="31.5" x14ac:dyDescent="0.25">
      <c r="A15" s="25" t="s">
        <v>77</v>
      </c>
      <c r="B15" s="21" t="s">
        <v>85</v>
      </c>
      <c r="C15" s="21"/>
      <c r="D15" s="21"/>
      <c r="E15" s="21"/>
      <c r="F15" s="21"/>
      <c r="G15" s="21"/>
      <c r="H15" s="21"/>
      <c r="I15" s="21"/>
      <c r="J15" s="21"/>
      <c r="K15" s="21"/>
      <c r="L15" s="21"/>
      <c r="M15" s="21"/>
    </row>
    <row r="16" spans="1:13" ht="38.25" customHeight="1" x14ac:dyDescent="0.25">
      <c r="A16" s="25"/>
      <c r="B16" s="30" t="s">
        <v>84</v>
      </c>
      <c r="C16" s="29"/>
      <c r="D16" s="29"/>
      <c r="E16" s="29"/>
      <c r="F16" s="29"/>
      <c r="G16" s="29"/>
      <c r="H16" s="57"/>
      <c r="I16" s="57"/>
      <c r="J16" s="57"/>
      <c r="K16" s="57"/>
      <c r="L16" s="57"/>
      <c r="M16" s="56"/>
    </row>
    <row r="17" spans="1:26" x14ac:dyDescent="0.25">
      <c r="A17" s="14"/>
    </row>
    <row r="18" spans="1:26" x14ac:dyDescent="0.25">
      <c r="A18" s="13" t="s">
        <v>83</v>
      </c>
    </row>
    <row r="19" spans="1:26" ht="40.5" customHeight="1" x14ac:dyDescent="0.25">
      <c r="A19" s="13"/>
      <c r="B19" s="55" t="s">
        <v>82</v>
      </c>
      <c r="C19" s="54"/>
      <c r="D19" s="54"/>
      <c r="E19" s="54"/>
      <c r="F19" s="54"/>
      <c r="G19" s="54"/>
      <c r="H19" s="54"/>
      <c r="I19" s="54"/>
      <c r="J19" s="54"/>
      <c r="K19" s="54"/>
      <c r="L19" s="54"/>
      <c r="M19" s="54"/>
    </row>
    <row r="20" spans="1:26" x14ac:dyDescent="0.25">
      <c r="A20" s="50"/>
    </row>
    <row r="21" spans="1:26" x14ac:dyDescent="0.25">
      <c r="A21" s="13" t="s">
        <v>81</v>
      </c>
    </row>
    <row r="22" spans="1:26" x14ac:dyDescent="0.25">
      <c r="A22" s="14"/>
    </row>
    <row r="23" spans="1:26" ht="32.25" customHeight="1" x14ac:dyDescent="0.25">
      <c r="A23" s="25" t="s">
        <v>77</v>
      </c>
      <c r="B23" s="21" t="s">
        <v>80</v>
      </c>
      <c r="C23" s="21"/>
      <c r="D23" s="21"/>
      <c r="E23" s="21"/>
      <c r="F23" s="21"/>
      <c r="G23" s="21"/>
      <c r="H23" s="21"/>
      <c r="I23" s="21"/>
      <c r="J23" s="21"/>
      <c r="K23" s="21"/>
      <c r="L23" s="21"/>
      <c r="M23" s="21"/>
    </row>
    <row r="24" spans="1:26" ht="39.75" customHeight="1" x14ac:dyDescent="0.25">
      <c r="A24" s="25"/>
      <c r="B24" s="53" t="s">
        <v>79</v>
      </c>
      <c r="C24" s="52"/>
      <c r="D24" s="52"/>
      <c r="E24" s="52"/>
      <c r="F24" s="52"/>
      <c r="G24" s="52"/>
      <c r="H24" s="52"/>
      <c r="I24" s="52"/>
      <c r="J24" s="52"/>
      <c r="K24" s="52"/>
      <c r="L24" s="52"/>
      <c r="M24" s="51"/>
    </row>
    <row r="25" spans="1:26" x14ac:dyDescent="0.25">
      <c r="A25" s="14"/>
    </row>
    <row r="26" spans="1:26" x14ac:dyDescent="0.25">
      <c r="A26" s="13" t="s">
        <v>78</v>
      </c>
    </row>
    <row r="27" spans="1:26" ht="47.25" x14ac:dyDescent="0.25">
      <c r="A27" s="50" t="s">
        <v>70</v>
      </c>
    </row>
    <row r="28" spans="1:26" x14ac:dyDescent="0.25">
      <c r="A28" s="14"/>
    </row>
    <row r="29" spans="1:26" ht="30" customHeight="1" x14ac:dyDescent="0.25">
      <c r="A29" s="21" t="s">
        <v>77</v>
      </c>
      <c r="B29" s="21" t="s">
        <v>76</v>
      </c>
      <c r="C29" s="21"/>
      <c r="D29" s="21"/>
      <c r="E29" s="21" t="s">
        <v>61</v>
      </c>
      <c r="F29" s="21"/>
      <c r="G29" s="21"/>
      <c r="H29" s="21" t="s">
        <v>68</v>
      </c>
      <c r="I29" s="21"/>
      <c r="J29" s="21"/>
      <c r="K29" s="21" t="s">
        <v>59</v>
      </c>
      <c r="L29" s="21"/>
      <c r="M29" s="21"/>
      <c r="R29" s="49"/>
      <c r="S29" s="49"/>
      <c r="T29" s="49"/>
      <c r="U29" s="49"/>
      <c r="V29" s="49"/>
      <c r="W29" s="49"/>
      <c r="X29" s="49"/>
      <c r="Y29" s="49"/>
      <c r="Z29" s="49"/>
    </row>
    <row r="30" spans="1:26" ht="33" customHeight="1" x14ac:dyDescent="0.25">
      <c r="A30" s="21"/>
      <c r="B30" s="21"/>
      <c r="C30" s="21"/>
      <c r="D30" s="21"/>
      <c r="E30" s="25" t="s">
        <v>58</v>
      </c>
      <c r="F30" s="25" t="s">
        <v>57</v>
      </c>
      <c r="G30" s="25" t="s">
        <v>56</v>
      </c>
      <c r="H30" s="25" t="s">
        <v>58</v>
      </c>
      <c r="I30" s="25" t="s">
        <v>57</v>
      </c>
      <c r="J30" s="25" t="s">
        <v>56</v>
      </c>
      <c r="K30" s="25" t="s">
        <v>58</v>
      </c>
      <c r="L30" s="25" t="s">
        <v>57</v>
      </c>
      <c r="M30" s="25" t="s">
        <v>56</v>
      </c>
      <c r="R30" s="48"/>
      <c r="S30" s="48"/>
      <c r="T30" s="48"/>
      <c r="U30" s="48"/>
      <c r="V30" s="48"/>
      <c r="W30" s="48"/>
      <c r="X30" s="48"/>
      <c r="Y30" s="48"/>
      <c r="Z30" s="48"/>
    </row>
    <row r="31" spans="1:26" x14ac:dyDescent="0.25">
      <c r="A31" s="25">
        <v>1</v>
      </c>
      <c r="B31" s="21">
        <v>2</v>
      </c>
      <c r="C31" s="21"/>
      <c r="D31" s="21"/>
      <c r="E31" s="25">
        <v>3</v>
      </c>
      <c r="F31" s="25">
        <v>4</v>
      </c>
      <c r="G31" s="25">
        <v>5</v>
      </c>
      <c r="H31" s="25">
        <v>6</v>
      </c>
      <c r="I31" s="25">
        <v>7</v>
      </c>
      <c r="J31" s="25">
        <v>8</v>
      </c>
      <c r="K31" s="25">
        <v>9</v>
      </c>
      <c r="L31" s="25">
        <v>10</v>
      </c>
      <c r="M31" s="25">
        <v>11</v>
      </c>
      <c r="R31" s="48"/>
      <c r="S31" s="48"/>
      <c r="T31" s="48"/>
      <c r="U31" s="48"/>
      <c r="V31" s="48"/>
      <c r="W31" s="48"/>
      <c r="X31" s="48"/>
      <c r="Y31" s="48"/>
      <c r="Z31" s="48"/>
    </row>
    <row r="32" spans="1:26" ht="28.5" customHeight="1" x14ac:dyDescent="0.25">
      <c r="A32" s="25"/>
      <c r="B32" s="21" t="s">
        <v>75</v>
      </c>
      <c r="C32" s="21"/>
      <c r="D32" s="21"/>
      <c r="E32" s="25">
        <f>E33</f>
        <v>7945270</v>
      </c>
      <c r="F32" s="25">
        <f>F33</f>
        <v>716950</v>
      </c>
      <c r="G32" s="25">
        <f>G33</f>
        <v>8662220</v>
      </c>
      <c r="H32" s="25">
        <f>H33</f>
        <v>7933988.5099999998</v>
      </c>
      <c r="I32" s="25">
        <f>I33</f>
        <v>891337.37999999989</v>
      </c>
      <c r="J32" s="25">
        <f>J33</f>
        <v>8825325.8900000006</v>
      </c>
      <c r="K32" s="25">
        <f>K33</f>
        <v>-11281.490000000224</v>
      </c>
      <c r="L32" s="25">
        <f>L33</f>
        <v>174387.37999999989</v>
      </c>
      <c r="M32" s="25">
        <f>M33</f>
        <v>163105.8900000006</v>
      </c>
      <c r="R32" s="48"/>
      <c r="S32" s="48"/>
      <c r="T32" s="48"/>
      <c r="U32" s="48"/>
      <c r="V32" s="48"/>
      <c r="W32" s="48"/>
      <c r="X32" s="48"/>
      <c r="Y32" s="48"/>
      <c r="Z32" s="48"/>
    </row>
    <row r="33" spans="1:26" ht="63" customHeight="1" x14ac:dyDescent="0.25">
      <c r="A33" s="25"/>
      <c r="B33" s="21" t="s">
        <v>74</v>
      </c>
      <c r="C33" s="21"/>
      <c r="D33" s="21"/>
      <c r="E33" s="25">
        <f>7945270</f>
        <v>7945270</v>
      </c>
      <c r="F33" s="25">
        <f>716950</f>
        <v>716950</v>
      </c>
      <c r="G33" s="25">
        <f>E33+F33</f>
        <v>8662220</v>
      </c>
      <c r="H33" s="25">
        <f>7933988.51</f>
        <v>7933988.5099999998</v>
      </c>
      <c r="I33" s="25">
        <f>187156+73883.18+630298.2</f>
        <v>891337.37999999989</v>
      </c>
      <c r="J33" s="25">
        <f>H33+I33</f>
        <v>8825325.8900000006</v>
      </c>
      <c r="K33" s="25">
        <f>H33-E33</f>
        <v>-11281.490000000224</v>
      </c>
      <c r="L33" s="25">
        <f>I33-F33</f>
        <v>174387.37999999989</v>
      </c>
      <c r="M33" s="25">
        <f>J33-G33</f>
        <v>163105.8900000006</v>
      </c>
      <c r="R33" s="48"/>
      <c r="S33" s="48"/>
      <c r="T33" s="48"/>
      <c r="U33" s="48"/>
      <c r="V33" s="48"/>
      <c r="W33" s="48"/>
      <c r="X33" s="48"/>
      <c r="Y33" s="48"/>
      <c r="Z33" s="48"/>
    </row>
    <row r="34" spans="1:26" ht="32.25" customHeight="1" x14ac:dyDescent="0.25">
      <c r="A34" s="47" t="s">
        <v>73</v>
      </c>
      <c r="B34" s="46"/>
      <c r="C34" s="46"/>
      <c r="D34" s="46"/>
      <c r="E34" s="46"/>
      <c r="F34" s="46"/>
      <c r="G34" s="46"/>
      <c r="H34" s="46"/>
      <c r="I34" s="46"/>
      <c r="J34" s="46"/>
      <c r="K34" s="46"/>
      <c r="L34" s="46"/>
      <c r="M34" s="46"/>
    </row>
    <row r="35" spans="1:26" ht="44.25" customHeight="1" x14ac:dyDescent="0.25">
      <c r="A35" s="45" t="s">
        <v>72</v>
      </c>
      <c r="B35" s="45"/>
      <c r="C35" s="45"/>
      <c r="D35" s="45"/>
      <c r="E35" s="45"/>
      <c r="F35" s="45"/>
      <c r="G35" s="45"/>
      <c r="H35" s="45"/>
      <c r="I35" s="45"/>
      <c r="J35" s="45"/>
      <c r="K35" s="45"/>
      <c r="L35" s="45"/>
      <c r="M35" s="45"/>
    </row>
    <row r="36" spans="1:26" x14ac:dyDescent="0.25">
      <c r="A36" s="14"/>
    </row>
    <row r="37" spans="1:26" ht="33" customHeight="1" x14ac:dyDescent="0.25">
      <c r="A37" s="44" t="s">
        <v>71</v>
      </c>
      <c r="B37" s="44"/>
      <c r="C37" s="44"/>
      <c r="D37" s="44"/>
      <c r="E37" s="44"/>
      <c r="F37" s="44"/>
      <c r="G37" s="44"/>
      <c r="H37" s="44"/>
      <c r="I37" s="44"/>
      <c r="J37" s="44"/>
      <c r="K37" s="44"/>
      <c r="L37" s="44"/>
      <c r="M37" s="44"/>
    </row>
    <row r="38" spans="1:26" x14ac:dyDescent="0.25">
      <c r="A38" s="43" t="s">
        <v>70</v>
      </c>
      <c r="B38" s="42"/>
    </row>
    <row r="39" spans="1:26" x14ac:dyDescent="0.25">
      <c r="A39" s="14"/>
    </row>
    <row r="40" spans="1:26" ht="31.5" customHeight="1" x14ac:dyDescent="0.25">
      <c r="A40" s="21" t="s">
        <v>65</v>
      </c>
      <c r="B40" s="21" t="s">
        <v>69</v>
      </c>
      <c r="C40" s="21"/>
      <c r="D40" s="21"/>
      <c r="E40" s="21" t="s">
        <v>61</v>
      </c>
      <c r="F40" s="21"/>
      <c r="G40" s="21"/>
      <c r="H40" s="21" t="s">
        <v>68</v>
      </c>
      <c r="I40" s="21"/>
      <c r="J40" s="21"/>
      <c r="K40" s="21" t="s">
        <v>59</v>
      </c>
      <c r="L40" s="21"/>
      <c r="M40" s="21"/>
    </row>
    <row r="41" spans="1:26" ht="33.75" customHeight="1" x14ac:dyDescent="0.25">
      <c r="A41" s="21"/>
      <c r="B41" s="21"/>
      <c r="C41" s="21"/>
      <c r="D41" s="21"/>
      <c r="E41" s="25" t="s">
        <v>58</v>
      </c>
      <c r="F41" s="25" t="s">
        <v>57</v>
      </c>
      <c r="G41" s="25" t="s">
        <v>56</v>
      </c>
      <c r="H41" s="25" t="s">
        <v>58</v>
      </c>
      <c r="I41" s="25" t="s">
        <v>57</v>
      </c>
      <c r="J41" s="25" t="s">
        <v>56</v>
      </c>
      <c r="K41" s="25" t="s">
        <v>58</v>
      </c>
      <c r="L41" s="25" t="s">
        <v>57</v>
      </c>
      <c r="M41" s="25" t="s">
        <v>56</v>
      </c>
    </row>
    <row r="42" spans="1:26" x14ac:dyDescent="0.25">
      <c r="A42" s="25">
        <v>1</v>
      </c>
      <c r="B42" s="21">
        <v>2</v>
      </c>
      <c r="C42" s="21"/>
      <c r="D42" s="21"/>
      <c r="E42" s="25">
        <v>3</v>
      </c>
      <c r="F42" s="25">
        <v>4</v>
      </c>
      <c r="G42" s="25">
        <v>5</v>
      </c>
      <c r="H42" s="25">
        <v>6</v>
      </c>
      <c r="I42" s="25">
        <v>7</v>
      </c>
      <c r="J42" s="25">
        <v>8</v>
      </c>
      <c r="K42" s="25">
        <v>9</v>
      </c>
      <c r="L42" s="25">
        <v>10</v>
      </c>
      <c r="M42" s="25">
        <v>11</v>
      </c>
    </row>
    <row r="43" spans="1:26" ht="80.25" customHeight="1" x14ac:dyDescent="0.25">
      <c r="A43" s="25"/>
      <c r="B43" s="21" t="s">
        <v>67</v>
      </c>
      <c r="C43" s="21"/>
      <c r="D43" s="21"/>
      <c r="E43" s="25">
        <f>E32</f>
        <v>7945270</v>
      </c>
      <c r="F43" s="25">
        <f>F32</f>
        <v>716950</v>
      </c>
      <c r="G43" s="25">
        <f>G32</f>
        <v>8662220</v>
      </c>
      <c r="H43" s="25">
        <f>H32</f>
        <v>7933988.5099999998</v>
      </c>
      <c r="I43" s="25">
        <f>I32</f>
        <v>891337.37999999989</v>
      </c>
      <c r="J43" s="25">
        <f>J32</f>
        <v>8825325.8900000006</v>
      </c>
      <c r="K43" s="25">
        <f>K32</f>
        <v>-11281.490000000224</v>
      </c>
      <c r="L43" s="25">
        <f>L32</f>
        <v>174387.37999999989</v>
      </c>
      <c r="M43" s="25">
        <f>M32</f>
        <v>163105.8900000006</v>
      </c>
    </row>
    <row r="44" spans="1:26" x14ac:dyDescent="0.25">
      <c r="A44" s="14"/>
    </row>
    <row r="45" spans="1:26" x14ac:dyDescent="0.25">
      <c r="A45" s="13" t="s">
        <v>66</v>
      </c>
    </row>
    <row r="46" spans="1:26" x14ac:dyDescent="0.25">
      <c r="A46" s="14"/>
    </row>
    <row r="47" spans="1:26" ht="61.5" customHeight="1" x14ac:dyDescent="0.25">
      <c r="A47" s="21" t="s">
        <v>65</v>
      </c>
      <c r="B47" s="21" t="s">
        <v>64</v>
      </c>
      <c r="C47" s="21" t="s">
        <v>63</v>
      </c>
      <c r="D47" s="21" t="s">
        <v>62</v>
      </c>
      <c r="E47" s="21" t="s">
        <v>61</v>
      </c>
      <c r="F47" s="21"/>
      <c r="G47" s="21"/>
      <c r="H47" s="21" t="s">
        <v>60</v>
      </c>
      <c r="I47" s="21"/>
      <c r="J47" s="21"/>
      <c r="K47" s="21" t="s">
        <v>59</v>
      </c>
      <c r="L47" s="21"/>
      <c r="M47" s="21"/>
    </row>
    <row r="48" spans="1:26" ht="30.75" customHeight="1" x14ac:dyDescent="0.25">
      <c r="A48" s="21"/>
      <c r="B48" s="21"/>
      <c r="C48" s="21"/>
      <c r="D48" s="21"/>
      <c r="E48" s="25" t="s">
        <v>58</v>
      </c>
      <c r="F48" s="25" t="s">
        <v>57</v>
      </c>
      <c r="G48" s="25" t="s">
        <v>56</v>
      </c>
      <c r="H48" s="25" t="s">
        <v>58</v>
      </c>
      <c r="I48" s="25" t="s">
        <v>57</v>
      </c>
      <c r="J48" s="25" t="s">
        <v>56</v>
      </c>
      <c r="K48" s="25" t="s">
        <v>58</v>
      </c>
      <c r="L48" s="25" t="s">
        <v>57</v>
      </c>
      <c r="M48" s="25" t="s">
        <v>56</v>
      </c>
    </row>
    <row r="49" spans="1:16" x14ac:dyDescent="0.25">
      <c r="A49" s="25">
        <v>1</v>
      </c>
      <c r="B49" s="25">
        <v>2</v>
      </c>
      <c r="C49" s="25">
        <v>3</v>
      </c>
      <c r="D49" s="25">
        <v>4</v>
      </c>
      <c r="E49" s="25">
        <v>5</v>
      </c>
      <c r="F49" s="25">
        <v>6</v>
      </c>
      <c r="G49" s="25">
        <v>7</v>
      </c>
      <c r="H49" s="25">
        <v>8</v>
      </c>
      <c r="I49" s="25">
        <v>9</v>
      </c>
      <c r="J49" s="25">
        <v>10</v>
      </c>
      <c r="K49" s="25">
        <v>11</v>
      </c>
      <c r="L49" s="25">
        <v>12</v>
      </c>
      <c r="M49" s="25">
        <v>13</v>
      </c>
    </row>
    <row r="50" spans="1:16" ht="21" customHeight="1" x14ac:dyDescent="0.25">
      <c r="A50" s="27">
        <v>1</v>
      </c>
      <c r="B50" s="41" t="s">
        <v>55</v>
      </c>
      <c r="C50" s="25"/>
      <c r="D50" s="25"/>
      <c r="E50" s="25"/>
      <c r="F50" s="25"/>
      <c r="G50" s="25"/>
      <c r="H50" s="25"/>
      <c r="I50" s="25"/>
      <c r="J50" s="25"/>
      <c r="K50" s="25"/>
      <c r="L50" s="25"/>
      <c r="M50" s="25"/>
    </row>
    <row r="51" spans="1:16" ht="47.25" x14ac:dyDescent="0.25">
      <c r="A51" s="25"/>
      <c r="B51" s="35" t="s">
        <v>54</v>
      </c>
      <c r="C51" s="25" t="s">
        <v>23</v>
      </c>
      <c r="D51" s="25" t="s">
        <v>32</v>
      </c>
      <c r="E51" s="25">
        <v>15</v>
      </c>
      <c r="F51" s="25"/>
      <c r="G51" s="25">
        <f>E51</f>
        <v>15</v>
      </c>
      <c r="H51" s="25">
        <v>15</v>
      </c>
      <c r="I51" s="25"/>
      <c r="J51" s="25">
        <f>H51</f>
        <v>15</v>
      </c>
      <c r="K51" s="25"/>
      <c r="L51" s="25"/>
      <c r="M51" s="25"/>
    </row>
    <row r="52" spans="1:16" ht="54" customHeight="1" x14ac:dyDescent="0.25">
      <c r="A52" s="25"/>
      <c r="B52" s="35" t="s">
        <v>53</v>
      </c>
      <c r="C52" s="25" t="s">
        <v>23</v>
      </c>
      <c r="D52" s="25" t="s">
        <v>48</v>
      </c>
      <c r="E52" s="25">
        <f>E53+E54+E55+E56</f>
        <v>72.25</v>
      </c>
      <c r="F52" s="25"/>
      <c r="G52" s="25">
        <f>E52</f>
        <v>72.25</v>
      </c>
      <c r="H52" s="25">
        <f>H53+H54+H55+H56</f>
        <v>72.25</v>
      </c>
      <c r="I52" s="25"/>
      <c r="J52" s="25">
        <f>H52</f>
        <v>72.25</v>
      </c>
      <c r="K52" s="25"/>
      <c r="L52" s="25"/>
      <c r="M52" s="25"/>
    </row>
    <row r="53" spans="1:16" ht="38.25" customHeight="1" x14ac:dyDescent="0.25">
      <c r="A53" s="25"/>
      <c r="B53" s="35" t="s">
        <v>52</v>
      </c>
      <c r="C53" s="25" t="s">
        <v>23</v>
      </c>
      <c r="D53" s="25" t="s">
        <v>48</v>
      </c>
      <c r="E53" s="25">
        <v>20</v>
      </c>
      <c r="F53" s="25"/>
      <c r="G53" s="25">
        <f>E53</f>
        <v>20</v>
      </c>
      <c r="H53" s="25">
        <v>20</v>
      </c>
      <c r="I53" s="25"/>
      <c r="J53" s="25">
        <f>H53</f>
        <v>20</v>
      </c>
      <c r="K53" s="25"/>
      <c r="L53" s="25"/>
      <c r="M53" s="25"/>
    </row>
    <row r="54" spans="1:16" ht="32.25" customHeight="1" x14ac:dyDescent="0.25">
      <c r="A54" s="25"/>
      <c r="B54" s="35" t="s">
        <v>51</v>
      </c>
      <c r="C54" s="25" t="s">
        <v>23</v>
      </c>
      <c r="D54" s="25" t="s">
        <v>48</v>
      </c>
      <c r="E54" s="25">
        <v>39.5</v>
      </c>
      <c r="F54" s="25"/>
      <c r="G54" s="25">
        <f>E54</f>
        <v>39.5</v>
      </c>
      <c r="H54" s="25">
        <v>39.5</v>
      </c>
      <c r="I54" s="25"/>
      <c r="J54" s="25">
        <f>H54</f>
        <v>39.5</v>
      </c>
      <c r="K54" s="25"/>
      <c r="L54" s="25"/>
      <c r="M54" s="25"/>
    </row>
    <row r="55" spans="1:16" ht="28.5" customHeight="1" x14ac:dyDescent="0.25">
      <c r="A55" s="25"/>
      <c r="B55" s="35" t="s">
        <v>50</v>
      </c>
      <c r="C55" s="25" t="s">
        <v>23</v>
      </c>
      <c r="D55" s="25" t="s">
        <v>48</v>
      </c>
      <c r="E55" s="25">
        <v>11.75</v>
      </c>
      <c r="F55" s="25"/>
      <c r="G55" s="25">
        <f>E55</f>
        <v>11.75</v>
      </c>
      <c r="H55" s="25">
        <v>11.75</v>
      </c>
      <c r="I55" s="25"/>
      <c r="J55" s="25">
        <f>H55</f>
        <v>11.75</v>
      </c>
      <c r="K55" s="25"/>
      <c r="L55" s="25"/>
      <c r="M55" s="25"/>
    </row>
    <row r="56" spans="1:16" ht="63" x14ac:dyDescent="0.25">
      <c r="A56" s="25"/>
      <c r="B56" s="35" t="s">
        <v>49</v>
      </c>
      <c r="C56" s="25" t="s">
        <v>23</v>
      </c>
      <c r="D56" s="25" t="s">
        <v>48</v>
      </c>
      <c r="E56" s="25">
        <v>1</v>
      </c>
      <c r="F56" s="25"/>
      <c r="G56" s="25">
        <f>E56</f>
        <v>1</v>
      </c>
      <c r="H56" s="25">
        <v>1</v>
      </c>
      <c r="I56" s="25"/>
      <c r="J56" s="25">
        <f>H56</f>
        <v>1</v>
      </c>
      <c r="K56" s="25"/>
      <c r="L56" s="25"/>
      <c r="M56" s="25"/>
    </row>
    <row r="57" spans="1:16" ht="112.5" customHeight="1" x14ac:dyDescent="0.25">
      <c r="A57" s="25"/>
      <c r="B57" s="35" t="s">
        <v>47</v>
      </c>
      <c r="C57" s="25" t="s">
        <v>34</v>
      </c>
      <c r="D57" s="25" t="s">
        <v>30</v>
      </c>
      <c r="E57" s="25">
        <f>E43</f>
        <v>7945270</v>
      </c>
      <c r="F57" s="25"/>
      <c r="G57" s="25">
        <f>E57</f>
        <v>7945270</v>
      </c>
      <c r="H57" s="25">
        <f>H43</f>
        <v>7933988.5099999998</v>
      </c>
      <c r="I57" s="25"/>
      <c r="J57" s="25">
        <f>H57</f>
        <v>7933988.5099999998</v>
      </c>
      <c r="K57" s="25">
        <f>H57-E57</f>
        <v>-11281.490000000224</v>
      </c>
      <c r="L57" s="25">
        <f>I57-F57</f>
        <v>0</v>
      </c>
      <c r="M57" s="25">
        <f>J57-G57</f>
        <v>-11281.490000000224</v>
      </c>
    </row>
    <row r="58" spans="1:16" ht="169.5" customHeight="1" x14ac:dyDescent="0.25">
      <c r="A58" s="25"/>
      <c r="B58" s="32" t="s">
        <v>46</v>
      </c>
      <c r="C58" s="25" t="s">
        <v>23</v>
      </c>
      <c r="D58" s="25" t="s">
        <v>45</v>
      </c>
      <c r="E58" s="25"/>
      <c r="F58" s="25"/>
      <c r="G58" s="25">
        <v>2</v>
      </c>
      <c r="H58" s="25"/>
      <c r="I58" s="25"/>
      <c r="J58" s="25">
        <v>2</v>
      </c>
      <c r="K58" s="25"/>
      <c r="L58" s="25"/>
      <c r="M58" s="25"/>
    </row>
    <row r="59" spans="1:16" ht="18" customHeight="1" x14ac:dyDescent="0.25">
      <c r="A59" s="21" t="s">
        <v>44</v>
      </c>
      <c r="B59" s="21"/>
      <c r="C59" s="21"/>
      <c r="D59" s="21"/>
      <c r="E59" s="21"/>
      <c r="F59" s="21"/>
      <c r="G59" s="21"/>
      <c r="H59" s="21"/>
      <c r="I59" s="21"/>
      <c r="J59" s="21"/>
      <c r="K59" s="21"/>
      <c r="L59" s="21"/>
      <c r="M59" s="21"/>
      <c r="P59" s="40"/>
    </row>
    <row r="60" spans="1:16" ht="42.75" customHeight="1" x14ac:dyDescent="0.25">
      <c r="A60" s="39" t="s">
        <v>43</v>
      </c>
      <c r="B60" s="38"/>
      <c r="C60" s="38"/>
      <c r="D60" s="38"/>
      <c r="E60" s="38"/>
      <c r="F60" s="38"/>
      <c r="G60" s="38"/>
      <c r="H60" s="38"/>
      <c r="I60" s="38"/>
      <c r="J60" s="38"/>
      <c r="K60" s="38"/>
      <c r="L60" s="38"/>
      <c r="M60" s="37"/>
    </row>
    <row r="61" spans="1:16" ht="22.5" customHeight="1" x14ac:dyDescent="0.25">
      <c r="A61" s="27">
        <v>2</v>
      </c>
      <c r="B61" s="27" t="s">
        <v>42</v>
      </c>
      <c r="C61" s="25"/>
      <c r="D61" s="25"/>
      <c r="E61" s="25"/>
      <c r="F61" s="25"/>
      <c r="G61" s="25"/>
      <c r="H61" s="25"/>
      <c r="I61" s="25"/>
      <c r="J61" s="25"/>
      <c r="K61" s="25"/>
      <c r="L61" s="25"/>
      <c r="M61" s="25"/>
    </row>
    <row r="62" spans="1:16" ht="31.5" x14ac:dyDescent="0.25">
      <c r="A62" s="25"/>
      <c r="B62" s="35" t="s">
        <v>41</v>
      </c>
      <c r="C62" s="25" t="s">
        <v>40</v>
      </c>
      <c r="D62" s="25" t="s">
        <v>32</v>
      </c>
      <c r="E62" s="25">
        <v>32200</v>
      </c>
      <c r="F62" s="25"/>
      <c r="G62" s="25">
        <f>E62</f>
        <v>32200</v>
      </c>
      <c r="H62" s="25">
        <v>32300</v>
      </c>
      <c r="I62" s="25"/>
      <c r="J62" s="25">
        <f>H62</f>
        <v>32300</v>
      </c>
      <c r="K62" s="25">
        <f>H62-E62</f>
        <v>100</v>
      </c>
      <c r="L62" s="25"/>
      <c r="M62" s="25">
        <f>J62-G62</f>
        <v>100</v>
      </c>
    </row>
    <row r="63" spans="1:16" ht="31.5" x14ac:dyDescent="0.25">
      <c r="A63" s="25"/>
      <c r="B63" s="35" t="s">
        <v>39</v>
      </c>
      <c r="C63" s="25" t="s">
        <v>36</v>
      </c>
      <c r="D63" s="25" t="s">
        <v>32</v>
      </c>
      <c r="E63" s="36">
        <v>349500</v>
      </c>
      <c r="F63" s="25"/>
      <c r="G63" s="25">
        <f>E63</f>
        <v>349500</v>
      </c>
      <c r="H63" s="25">
        <v>336975</v>
      </c>
      <c r="I63" s="25"/>
      <c r="J63" s="25">
        <f>H63</f>
        <v>336975</v>
      </c>
      <c r="K63" s="25">
        <f>H63-E63</f>
        <v>-12525</v>
      </c>
      <c r="L63" s="25"/>
      <c r="M63" s="25">
        <f>J63-G63</f>
        <v>-12525</v>
      </c>
    </row>
    <row r="64" spans="1:16" ht="31.5" x14ac:dyDescent="0.25">
      <c r="A64" s="25"/>
      <c r="B64" s="35" t="s">
        <v>39</v>
      </c>
      <c r="C64" s="25" t="s">
        <v>34</v>
      </c>
      <c r="D64" s="25" t="s">
        <v>32</v>
      </c>
      <c r="E64" s="25">
        <v>3026755</v>
      </c>
      <c r="F64" s="25"/>
      <c r="G64" s="25">
        <f>E64</f>
        <v>3026755</v>
      </c>
      <c r="H64" s="25">
        <v>3510847</v>
      </c>
      <c r="I64" s="25"/>
      <c r="J64" s="25">
        <f>H64</f>
        <v>3510847</v>
      </c>
      <c r="K64" s="25">
        <f>H64-E64</f>
        <v>484092</v>
      </c>
      <c r="L64" s="25"/>
      <c r="M64" s="25">
        <f>J64-G64</f>
        <v>484092</v>
      </c>
    </row>
    <row r="65" spans="1:14" ht="51" customHeight="1" x14ac:dyDescent="0.25">
      <c r="A65" s="25"/>
      <c r="B65" s="35" t="s">
        <v>38</v>
      </c>
      <c r="C65" s="25" t="s">
        <v>36</v>
      </c>
      <c r="D65" s="25" t="s">
        <v>32</v>
      </c>
      <c r="E65" s="25">
        <v>9400</v>
      </c>
      <c r="F65" s="25"/>
      <c r="G65" s="25">
        <f>E65</f>
        <v>9400</v>
      </c>
      <c r="H65" s="36">
        <f>5110</f>
        <v>5110</v>
      </c>
      <c r="I65" s="25"/>
      <c r="J65" s="25">
        <f>H65</f>
        <v>5110</v>
      </c>
      <c r="K65" s="25">
        <f>H65-E65</f>
        <v>-4290</v>
      </c>
      <c r="L65" s="25"/>
      <c r="M65" s="25">
        <f>J65-G65</f>
        <v>-4290</v>
      </c>
    </row>
    <row r="66" spans="1:14" ht="51.75" customHeight="1" x14ac:dyDescent="0.25">
      <c r="A66" s="25"/>
      <c r="B66" s="35" t="s">
        <v>38</v>
      </c>
      <c r="C66" s="25" t="s">
        <v>34</v>
      </c>
      <c r="D66" s="25" t="s">
        <v>32</v>
      </c>
      <c r="E66" s="25">
        <f>400000+150000</f>
        <v>550000</v>
      </c>
      <c r="F66" s="25"/>
      <c r="G66" s="25">
        <f>E66</f>
        <v>550000</v>
      </c>
      <c r="H66" s="25">
        <v>503385</v>
      </c>
      <c r="I66" s="25"/>
      <c r="J66" s="25">
        <f>H66</f>
        <v>503385</v>
      </c>
      <c r="K66" s="25">
        <f>H66-E66</f>
        <v>-46615</v>
      </c>
      <c r="L66" s="25"/>
      <c r="M66" s="25">
        <f>J66-G66</f>
        <v>-46615</v>
      </c>
      <c r="N66" s="1" t="s">
        <v>37</v>
      </c>
    </row>
    <row r="67" spans="1:14" ht="47.25" x14ac:dyDescent="0.25">
      <c r="A67" s="25"/>
      <c r="B67" s="35" t="s">
        <v>35</v>
      </c>
      <c r="C67" s="25" t="s">
        <v>36</v>
      </c>
      <c r="D67" s="25" t="s">
        <v>32</v>
      </c>
      <c r="E67" s="25">
        <v>17000</v>
      </c>
      <c r="F67" s="25"/>
      <c r="G67" s="25">
        <f>E67</f>
        <v>17000</v>
      </c>
      <c r="H67" s="25">
        <f>17635</f>
        <v>17635</v>
      </c>
      <c r="I67" s="25"/>
      <c r="J67" s="25">
        <f>H67</f>
        <v>17635</v>
      </c>
      <c r="K67" s="25">
        <f>H67-E67</f>
        <v>635</v>
      </c>
      <c r="L67" s="25"/>
      <c r="M67" s="25">
        <f>J67-G67</f>
        <v>635</v>
      </c>
    </row>
    <row r="68" spans="1:14" ht="47.25" x14ac:dyDescent="0.25">
      <c r="A68" s="25"/>
      <c r="B68" s="35" t="s">
        <v>35</v>
      </c>
      <c r="C68" s="25" t="s">
        <v>34</v>
      </c>
      <c r="D68" s="25" t="s">
        <v>32</v>
      </c>
      <c r="E68" s="25">
        <v>14500</v>
      </c>
      <c r="F68" s="25"/>
      <c r="G68" s="25">
        <f>E68</f>
        <v>14500</v>
      </c>
      <c r="H68" s="25">
        <v>19293</v>
      </c>
      <c r="I68" s="25"/>
      <c r="J68" s="25">
        <f>H68</f>
        <v>19293</v>
      </c>
      <c r="K68" s="25">
        <f>H68-E68</f>
        <v>4793</v>
      </c>
      <c r="L68" s="25"/>
      <c r="M68" s="25">
        <f>J68-G68</f>
        <v>4793</v>
      </c>
    </row>
    <row r="69" spans="1:14" ht="31.5" x14ac:dyDescent="0.25">
      <c r="A69" s="25"/>
      <c r="B69" s="35" t="s">
        <v>33</v>
      </c>
      <c r="C69" s="25" t="s">
        <v>23</v>
      </c>
      <c r="D69" s="25" t="s">
        <v>32</v>
      </c>
      <c r="E69" s="25">
        <v>614000</v>
      </c>
      <c r="F69" s="25"/>
      <c r="G69" s="25">
        <f>E69</f>
        <v>614000</v>
      </c>
      <c r="H69" s="25">
        <v>615000</v>
      </c>
      <c r="I69" s="25"/>
      <c r="J69" s="25">
        <f>H69</f>
        <v>615000</v>
      </c>
      <c r="K69" s="25">
        <f>H69-E69</f>
        <v>1000</v>
      </c>
      <c r="L69" s="25"/>
      <c r="M69" s="25">
        <f>J69-G69</f>
        <v>1000</v>
      </c>
    </row>
    <row r="70" spans="1:14" ht="31.5" x14ac:dyDescent="0.25">
      <c r="A70" s="25"/>
      <c r="B70" s="32" t="s">
        <v>31</v>
      </c>
      <c r="C70" s="25" t="s">
        <v>18</v>
      </c>
      <c r="D70" s="25" t="s">
        <v>30</v>
      </c>
      <c r="E70" s="25"/>
      <c r="F70" s="25">
        <v>85000</v>
      </c>
      <c r="G70" s="25">
        <f>F70</f>
        <v>85000</v>
      </c>
      <c r="H70" s="25"/>
      <c r="I70" s="25">
        <f>183889.15</f>
        <v>183889.15</v>
      </c>
      <c r="J70" s="25">
        <f>I70</f>
        <v>183889.15</v>
      </c>
      <c r="K70" s="25"/>
      <c r="L70" s="25">
        <f>I70-F70</f>
        <v>98889.15</v>
      </c>
      <c r="M70" s="25">
        <f>L70</f>
        <v>98889.15</v>
      </c>
    </row>
    <row r="71" spans="1:14" ht="78.75" x14ac:dyDescent="0.25">
      <c r="A71" s="25"/>
      <c r="B71" s="32" t="s">
        <v>29</v>
      </c>
      <c r="C71" s="25" t="s">
        <v>23</v>
      </c>
      <c r="D71" s="25" t="s">
        <v>27</v>
      </c>
      <c r="E71" s="25"/>
      <c r="F71" s="25">
        <v>6000</v>
      </c>
      <c r="G71" s="25">
        <f>F71</f>
        <v>6000</v>
      </c>
      <c r="H71" s="25"/>
      <c r="I71" s="25">
        <v>11108</v>
      </c>
      <c r="J71" s="25">
        <f>I71</f>
        <v>11108</v>
      </c>
      <c r="K71" s="25"/>
      <c r="L71" s="25">
        <f>I71-F71</f>
        <v>5108</v>
      </c>
      <c r="M71" s="25">
        <f>L71</f>
        <v>5108</v>
      </c>
    </row>
    <row r="72" spans="1:14" ht="122.25" customHeight="1" x14ac:dyDescent="0.25">
      <c r="A72" s="25"/>
      <c r="B72" s="32" t="s">
        <v>28</v>
      </c>
      <c r="C72" s="25" t="s">
        <v>18</v>
      </c>
      <c r="D72" s="25" t="s">
        <v>27</v>
      </c>
      <c r="E72" s="25"/>
      <c r="F72" s="25">
        <v>30000</v>
      </c>
      <c r="G72" s="25">
        <f>F72</f>
        <v>30000</v>
      </c>
      <c r="H72" s="25"/>
      <c r="I72" s="25">
        <v>73467</v>
      </c>
      <c r="J72" s="25">
        <f>I72</f>
        <v>73467</v>
      </c>
      <c r="K72" s="25"/>
      <c r="L72" s="25">
        <f>I72-F72</f>
        <v>43467</v>
      </c>
      <c r="M72" s="25">
        <f>L72</f>
        <v>43467</v>
      </c>
    </row>
    <row r="73" spans="1:14" ht="22.5" customHeight="1" x14ac:dyDescent="0.25">
      <c r="A73" s="21" t="s">
        <v>10</v>
      </c>
      <c r="B73" s="21"/>
      <c r="C73" s="21"/>
      <c r="D73" s="21"/>
      <c r="E73" s="21"/>
      <c r="F73" s="21"/>
      <c r="G73" s="21"/>
      <c r="H73" s="21"/>
      <c r="I73" s="21"/>
      <c r="J73" s="21"/>
      <c r="K73" s="21"/>
      <c r="L73" s="21"/>
      <c r="M73" s="21"/>
    </row>
    <row r="74" spans="1:14" ht="36" customHeight="1" x14ac:dyDescent="0.25">
      <c r="A74" s="20" t="s">
        <v>26</v>
      </c>
      <c r="B74" s="19"/>
      <c r="C74" s="19"/>
      <c r="D74" s="19"/>
      <c r="E74" s="19"/>
      <c r="F74" s="19"/>
      <c r="G74" s="19"/>
      <c r="H74" s="19"/>
      <c r="I74" s="19"/>
      <c r="J74" s="19"/>
      <c r="K74" s="19"/>
      <c r="L74" s="19"/>
      <c r="M74" s="18"/>
    </row>
    <row r="75" spans="1:14" ht="31.5" x14ac:dyDescent="0.25">
      <c r="A75" s="27">
        <v>3</v>
      </c>
      <c r="B75" s="27" t="s">
        <v>25</v>
      </c>
      <c r="C75" s="25"/>
      <c r="D75" s="25"/>
      <c r="E75" s="25"/>
      <c r="F75" s="25"/>
      <c r="G75" s="25"/>
      <c r="H75" s="25"/>
      <c r="I75" s="25"/>
      <c r="J75" s="25"/>
      <c r="K75" s="25"/>
      <c r="L75" s="25"/>
      <c r="M75" s="25"/>
    </row>
    <row r="76" spans="1:14" ht="61.5" customHeight="1" x14ac:dyDescent="0.25">
      <c r="A76" s="25"/>
      <c r="B76" s="32" t="s">
        <v>24</v>
      </c>
      <c r="C76" s="25" t="s">
        <v>23</v>
      </c>
      <c r="D76" s="25" t="s">
        <v>11</v>
      </c>
      <c r="E76" s="34">
        <v>12792</v>
      </c>
      <c r="F76" s="34"/>
      <c r="G76" s="34">
        <f>E76</f>
        <v>12792</v>
      </c>
      <c r="H76" s="34">
        <v>12813</v>
      </c>
      <c r="I76" s="34"/>
      <c r="J76" s="34">
        <f>H76</f>
        <v>12813</v>
      </c>
      <c r="K76" s="34">
        <f>H76-E76</f>
        <v>21</v>
      </c>
      <c r="L76" s="34"/>
      <c r="M76" s="34">
        <f>K76</f>
        <v>21</v>
      </c>
    </row>
    <row r="77" spans="1:14" ht="91.5" customHeight="1" x14ac:dyDescent="0.25">
      <c r="A77" s="25"/>
      <c r="B77" s="32" t="s">
        <v>22</v>
      </c>
      <c r="C77" s="25" t="s">
        <v>18</v>
      </c>
      <c r="D77" s="25" t="s">
        <v>11</v>
      </c>
      <c r="E77" s="31">
        <v>246.75</v>
      </c>
      <c r="F77" s="31"/>
      <c r="G77" s="31">
        <f>E77</f>
        <v>246.75</v>
      </c>
      <c r="H77" s="33">
        <v>245.63</v>
      </c>
      <c r="I77" s="31"/>
      <c r="J77" s="31">
        <f>H77</f>
        <v>245.63</v>
      </c>
      <c r="K77" s="31">
        <f>H77-E77</f>
        <v>-1.1200000000000045</v>
      </c>
      <c r="L77" s="31"/>
      <c r="M77" s="31">
        <f>K77</f>
        <v>-1.1200000000000045</v>
      </c>
    </row>
    <row r="78" spans="1:14" ht="108" customHeight="1" x14ac:dyDescent="0.25">
      <c r="A78" s="25"/>
      <c r="B78" s="32" t="s">
        <v>21</v>
      </c>
      <c r="C78" s="25" t="s">
        <v>18</v>
      </c>
      <c r="D78" s="25" t="s">
        <v>11</v>
      </c>
      <c r="E78" s="31">
        <v>58.51</v>
      </c>
      <c r="F78" s="25"/>
      <c r="G78" s="31">
        <f>E78</f>
        <v>58.51</v>
      </c>
      <c r="H78" s="33">
        <v>98.51</v>
      </c>
      <c r="I78" s="25"/>
      <c r="J78" s="31">
        <f>H78</f>
        <v>98.51</v>
      </c>
      <c r="K78" s="31">
        <f>H78-E78</f>
        <v>40.000000000000007</v>
      </c>
      <c r="L78" s="31"/>
      <c r="M78" s="31">
        <f>K78</f>
        <v>40.000000000000007</v>
      </c>
    </row>
    <row r="79" spans="1:14" ht="105" customHeight="1" x14ac:dyDescent="0.25">
      <c r="A79" s="25"/>
      <c r="B79" s="32" t="s">
        <v>20</v>
      </c>
      <c r="C79" s="25" t="s">
        <v>18</v>
      </c>
      <c r="D79" s="25" t="s">
        <v>11</v>
      </c>
      <c r="E79" s="25"/>
      <c r="F79" s="25">
        <v>5</v>
      </c>
      <c r="G79" s="25">
        <f>F79</f>
        <v>5</v>
      </c>
      <c r="H79" s="25"/>
      <c r="I79" s="22">
        <v>6.6</v>
      </c>
      <c r="J79" s="22">
        <f>I79</f>
        <v>6.6</v>
      </c>
      <c r="K79" s="22"/>
      <c r="L79" s="22">
        <f>I79-F79</f>
        <v>1.5999999999999996</v>
      </c>
      <c r="M79" s="22">
        <f>J79-G79</f>
        <v>1.5999999999999996</v>
      </c>
    </row>
    <row r="80" spans="1:14" ht="246.75" customHeight="1" x14ac:dyDescent="0.25">
      <c r="A80" s="25"/>
      <c r="B80" s="32" t="s">
        <v>19</v>
      </c>
      <c r="C80" s="25" t="s">
        <v>18</v>
      </c>
      <c r="D80" s="25" t="s">
        <v>11</v>
      </c>
      <c r="E80" s="25">
        <v>34025</v>
      </c>
      <c r="F80" s="25">
        <v>115975</v>
      </c>
      <c r="G80" s="25">
        <f>E80+F80</f>
        <v>150000</v>
      </c>
      <c r="H80" s="31">
        <v>33958.35</v>
      </c>
      <c r="I80" s="31">
        <v>115213.93</v>
      </c>
      <c r="J80" s="31">
        <f>H80+I80</f>
        <v>149172.28</v>
      </c>
      <c r="K80" s="31">
        <f>H80-E80</f>
        <v>-66.650000000001455</v>
      </c>
      <c r="L80" s="31">
        <f>I80-F80</f>
        <v>-761.07000000000698</v>
      </c>
      <c r="M80" s="31">
        <f>J80-G80</f>
        <v>-827.72000000000116</v>
      </c>
    </row>
    <row r="81" spans="1:13" ht="15.75" customHeight="1" x14ac:dyDescent="0.25">
      <c r="A81" s="30" t="s">
        <v>10</v>
      </c>
      <c r="B81" s="29"/>
      <c r="C81" s="29"/>
      <c r="D81" s="29"/>
      <c r="E81" s="29"/>
      <c r="F81" s="29"/>
      <c r="G81" s="29"/>
      <c r="H81" s="29"/>
      <c r="I81" s="29"/>
      <c r="J81" s="29"/>
      <c r="K81" s="29"/>
      <c r="L81" s="29"/>
      <c r="M81" s="28"/>
    </row>
    <row r="82" spans="1:13" ht="16.5" customHeight="1" x14ac:dyDescent="0.25">
      <c r="A82" s="20" t="s">
        <v>17</v>
      </c>
      <c r="B82" s="19"/>
      <c r="C82" s="19"/>
      <c r="D82" s="19"/>
      <c r="E82" s="19"/>
      <c r="F82" s="19"/>
      <c r="G82" s="19"/>
      <c r="H82" s="19"/>
      <c r="I82" s="19"/>
      <c r="J82" s="19"/>
      <c r="K82" s="19"/>
      <c r="L82" s="19"/>
      <c r="M82" s="18"/>
    </row>
    <row r="83" spans="1:13" ht="18" customHeight="1" x14ac:dyDescent="0.25">
      <c r="A83" s="27">
        <v>4</v>
      </c>
      <c r="B83" s="27" t="s">
        <v>16</v>
      </c>
      <c r="C83" s="25"/>
      <c r="D83" s="25"/>
      <c r="E83" s="25"/>
      <c r="F83" s="25"/>
      <c r="G83" s="25"/>
      <c r="H83" s="25"/>
      <c r="I83" s="25"/>
      <c r="J83" s="25"/>
      <c r="K83" s="25"/>
      <c r="L83" s="25"/>
      <c r="M83" s="25"/>
    </row>
    <row r="84" spans="1:13" ht="194.25" customHeight="1" x14ac:dyDescent="0.25">
      <c r="A84" s="25"/>
      <c r="B84" s="24" t="s">
        <v>15</v>
      </c>
      <c r="C84" s="23" t="s">
        <v>12</v>
      </c>
      <c r="D84" s="23" t="s">
        <v>11</v>
      </c>
      <c r="E84" s="22">
        <v>101.1</v>
      </c>
      <c r="F84" s="22"/>
      <c r="G84" s="22">
        <f>E84</f>
        <v>101.1</v>
      </c>
      <c r="H84" s="26">
        <v>50.1</v>
      </c>
      <c r="I84" s="22"/>
      <c r="J84" s="22">
        <f>H84</f>
        <v>50.1</v>
      </c>
      <c r="K84" s="22">
        <f>H84-E84</f>
        <v>-50.999999999999993</v>
      </c>
      <c r="L84" s="22"/>
      <c r="M84" s="22">
        <f>J84-G84</f>
        <v>-50.999999999999993</v>
      </c>
    </row>
    <row r="85" spans="1:13" ht="194.25" customHeight="1" x14ac:dyDescent="0.25">
      <c r="A85" s="25"/>
      <c r="B85" s="24" t="s">
        <v>14</v>
      </c>
      <c r="C85" s="23" t="s">
        <v>12</v>
      </c>
      <c r="D85" s="23" t="s">
        <v>11</v>
      </c>
      <c r="E85" s="22">
        <v>100.2</v>
      </c>
      <c r="F85" s="22"/>
      <c r="G85" s="22">
        <f>E85</f>
        <v>100.2</v>
      </c>
      <c r="H85" s="26">
        <v>100.2</v>
      </c>
      <c r="I85" s="22"/>
      <c r="J85" s="22">
        <f>H85</f>
        <v>100.2</v>
      </c>
      <c r="K85" s="22">
        <f>H85-E85</f>
        <v>0</v>
      </c>
      <c r="L85" s="22"/>
      <c r="M85" s="22">
        <f>J85-G85</f>
        <v>0</v>
      </c>
    </row>
    <row r="86" spans="1:13" ht="195.75" customHeight="1" x14ac:dyDescent="0.25">
      <c r="A86" s="25"/>
      <c r="B86" s="24" t="s">
        <v>13</v>
      </c>
      <c r="C86" s="23" t="s">
        <v>12</v>
      </c>
      <c r="D86" s="23" t="s">
        <v>11</v>
      </c>
      <c r="E86" s="22"/>
      <c r="F86" s="22">
        <v>106.3</v>
      </c>
      <c r="G86" s="22">
        <f>F86</f>
        <v>106.3</v>
      </c>
      <c r="H86" s="22"/>
      <c r="I86" s="22">
        <v>118.7</v>
      </c>
      <c r="J86" s="22">
        <f>I86</f>
        <v>118.7</v>
      </c>
      <c r="K86" s="22"/>
      <c r="L86" s="22">
        <f>I86-F86</f>
        <v>12.400000000000006</v>
      </c>
      <c r="M86" s="22">
        <f>J86-G86</f>
        <v>12.400000000000006</v>
      </c>
    </row>
    <row r="87" spans="1:13" ht="24" customHeight="1" x14ac:dyDescent="0.25">
      <c r="A87" s="21" t="s">
        <v>10</v>
      </c>
      <c r="B87" s="21"/>
      <c r="C87" s="21"/>
      <c r="D87" s="21"/>
      <c r="E87" s="21"/>
      <c r="F87" s="21"/>
      <c r="G87" s="21"/>
      <c r="H87" s="21"/>
      <c r="I87" s="21"/>
      <c r="J87" s="21"/>
      <c r="K87" s="21"/>
      <c r="L87" s="21"/>
      <c r="M87" s="21"/>
    </row>
    <row r="88" spans="1:13" ht="24" customHeight="1" x14ac:dyDescent="0.25">
      <c r="A88" s="20" t="s">
        <v>9</v>
      </c>
      <c r="B88" s="19"/>
      <c r="C88" s="19"/>
      <c r="D88" s="19"/>
      <c r="E88" s="19"/>
      <c r="F88" s="19"/>
      <c r="G88" s="19"/>
      <c r="H88" s="19"/>
      <c r="I88" s="19"/>
      <c r="J88" s="19"/>
      <c r="K88" s="19"/>
      <c r="L88" s="19"/>
      <c r="M88" s="18"/>
    </row>
    <row r="89" spans="1:13" ht="36" customHeight="1" x14ac:dyDescent="0.25">
      <c r="A89" s="17" t="s">
        <v>8</v>
      </c>
      <c r="B89" s="16"/>
      <c r="C89" s="16"/>
      <c r="D89" s="16"/>
      <c r="E89" s="16"/>
      <c r="F89" s="16"/>
      <c r="G89" s="16"/>
      <c r="H89" s="16"/>
      <c r="I89" s="16"/>
      <c r="J89" s="16"/>
      <c r="K89" s="16"/>
      <c r="L89" s="16"/>
      <c r="M89" s="15"/>
    </row>
    <row r="90" spans="1:13" x14ac:dyDescent="0.25">
      <c r="A90" s="14"/>
    </row>
    <row r="91" spans="1:13" ht="19.5" customHeight="1" x14ac:dyDescent="0.25">
      <c r="A91" s="13" t="s">
        <v>7</v>
      </c>
      <c r="B91" s="13"/>
      <c r="C91" s="13"/>
      <c r="D91" s="13"/>
    </row>
    <row r="92" spans="1:13" ht="21.75" customHeight="1" x14ac:dyDescent="0.25">
      <c r="A92" s="12" t="s">
        <v>6</v>
      </c>
      <c r="B92" s="12"/>
      <c r="C92" s="12"/>
      <c r="D92" s="12"/>
      <c r="E92" s="12"/>
      <c r="F92" s="12"/>
      <c r="G92" s="12"/>
      <c r="H92" s="12"/>
      <c r="I92" s="12"/>
      <c r="J92" s="12"/>
      <c r="K92" s="12"/>
      <c r="L92" s="12"/>
      <c r="M92" s="12"/>
    </row>
    <row r="93" spans="1:13" ht="19.5" customHeight="1" x14ac:dyDescent="0.25">
      <c r="A93" s="11" t="s">
        <v>5</v>
      </c>
      <c r="B93" s="11"/>
      <c r="C93" s="11"/>
      <c r="D93" s="11"/>
    </row>
    <row r="94" spans="1:13" ht="31.5" customHeight="1" x14ac:dyDescent="0.25">
      <c r="A94" s="8" t="s">
        <v>4</v>
      </c>
      <c r="B94" s="8"/>
      <c r="C94" s="8"/>
      <c r="D94" s="8"/>
      <c r="E94" s="8"/>
      <c r="G94" s="6"/>
      <c r="H94" s="6"/>
      <c r="J94" s="5" t="s">
        <v>3</v>
      </c>
      <c r="K94" s="5"/>
      <c r="L94" s="5"/>
      <c r="M94" s="5"/>
    </row>
    <row r="95" spans="1:13" ht="15.75" customHeight="1" x14ac:dyDescent="0.25">
      <c r="A95" s="10"/>
      <c r="B95" s="4"/>
      <c r="C95" s="4"/>
      <c r="D95" s="4"/>
      <c r="E95" s="4"/>
      <c r="J95" s="9" t="s">
        <v>0</v>
      </c>
      <c r="K95" s="9"/>
      <c r="L95" s="9"/>
      <c r="M95" s="9"/>
    </row>
    <row r="96" spans="1:13" ht="43.5" customHeight="1" x14ac:dyDescent="0.25">
      <c r="A96" s="8" t="s">
        <v>2</v>
      </c>
      <c r="B96" s="7"/>
      <c r="C96" s="7"/>
      <c r="D96" s="7"/>
      <c r="E96" s="7"/>
      <c r="G96" s="6"/>
      <c r="H96" s="6"/>
      <c r="J96" s="5" t="s">
        <v>1</v>
      </c>
      <c r="K96" s="5"/>
      <c r="L96" s="5"/>
      <c r="M96" s="5"/>
    </row>
    <row r="97" spans="1:13" ht="15.75" customHeight="1" x14ac:dyDescent="0.25">
      <c r="A97" s="4"/>
      <c r="B97" s="4"/>
      <c r="C97" s="4"/>
      <c r="D97" s="4"/>
      <c r="E97" s="4"/>
      <c r="J97" s="3" t="s">
        <v>0</v>
      </c>
      <c r="K97" s="3"/>
      <c r="L97" s="3"/>
      <c r="M97" s="3"/>
    </row>
    <row r="98" spans="1:13" x14ac:dyDescent="0.25">
      <c r="A98" s="2"/>
    </row>
    <row r="99" spans="1:13" x14ac:dyDescent="0.25">
      <c r="A99" s="2"/>
    </row>
    <row r="100" spans="1:13" x14ac:dyDescent="0.25">
      <c r="A100" s="2"/>
    </row>
  </sheetData>
  <mergeCells count="65">
    <mergeCell ref="J1:M4"/>
    <mergeCell ref="A11:A12"/>
    <mergeCell ref="R29:T29"/>
    <mergeCell ref="A5:M5"/>
    <mergeCell ref="D47:D48"/>
    <mergeCell ref="E47:G47"/>
    <mergeCell ref="H47:J47"/>
    <mergeCell ref="B23:M23"/>
    <mergeCell ref="B24:M24"/>
    <mergeCell ref="A29:A30"/>
    <mergeCell ref="B19:M19"/>
    <mergeCell ref="A74:M74"/>
    <mergeCell ref="A82:M82"/>
    <mergeCell ref="A81:M81"/>
    <mergeCell ref="A87:M87"/>
    <mergeCell ref="A89:M89"/>
    <mergeCell ref="B29:D30"/>
    <mergeCell ref="B31:D31"/>
    <mergeCell ref="B32:D32"/>
    <mergeCell ref="B33:D33"/>
    <mergeCell ref="U29:W29"/>
    <mergeCell ref="X29:Z29"/>
    <mergeCell ref="E11:M11"/>
    <mergeCell ref="E12:M12"/>
    <mergeCell ref="B15:M15"/>
    <mergeCell ref="B16:M16"/>
    <mergeCell ref="A13:M13"/>
    <mergeCell ref="E29:G29"/>
    <mergeCell ref="H29:J29"/>
    <mergeCell ref="K29:M29"/>
    <mergeCell ref="A6:M6"/>
    <mergeCell ref="E7:M7"/>
    <mergeCell ref="E8:M8"/>
    <mergeCell ref="E9:M9"/>
    <mergeCell ref="E10:M10"/>
    <mergeCell ref="A7:A8"/>
    <mergeCell ref="A9:A10"/>
    <mergeCell ref="A37:M37"/>
    <mergeCell ref="B40:D41"/>
    <mergeCell ref="K40:M40"/>
    <mergeCell ref="J95:M95"/>
    <mergeCell ref="J94:M94"/>
    <mergeCell ref="A47:A48"/>
    <mergeCell ref="B47:B48"/>
    <mergeCell ref="C47:C48"/>
    <mergeCell ref="A88:M88"/>
    <mergeCell ref="J97:M97"/>
    <mergeCell ref="B42:D42"/>
    <mergeCell ref="B43:D43"/>
    <mergeCell ref="A94:E94"/>
    <mergeCell ref="G94:H94"/>
    <mergeCell ref="G96:H96"/>
    <mergeCell ref="K47:M47"/>
    <mergeCell ref="A59:M59"/>
    <mergeCell ref="A96:E96"/>
    <mergeCell ref="A34:M34"/>
    <mergeCell ref="J96:M96"/>
    <mergeCell ref="A40:A41"/>
    <mergeCell ref="E40:G40"/>
    <mergeCell ref="H40:J40"/>
    <mergeCell ref="A73:M73"/>
    <mergeCell ref="A92:M92"/>
    <mergeCell ref="A38:B38"/>
    <mergeCell ref="A60:M60"/>
    <mergeCell ref="A35:M35"/>
  </mergeCells>
  <pageMargins left="0.16" right="0.16" top="0.35" bottom="0.3"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1014030</vt:lpstr>
      <vt:lpstr>'1014030'!Область_друку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cp:lastPrinted>2020-02-17T12:19:53Z</cp:lastPrinted>
  <dcterms:created xsi:type="dcterms:W3CDTF">2020-02-17T12:19:33Z</dcterms:created>
  <dcterms:modified xsi:type="dcterms:W3CDTF">2020-02-17T12:20:12Z</dcterms:modified>
</cp:coreProperties>
</file>