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правління культури\"/>
    </mc:Choice>
  </mc:AlternateContent>
  <bookViews>
    <workbookView xWindow="0" yWindow="0" windowWidth="24000" windowHeight="9780"/>
  </bookViews>
  <sheets>
    <sheet name="1014060" sheetId="1" r:id="rId1"/>
  </sheets>
  <definedNames>
    <definedName name="_xlnm.Print_Area" localSheetId="0">'1014060'!$A$1:$M$97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32" i="1"/>
  <c r="I32" i="1"/>
  <c r="E33" i="1"/>
  <c r="F33" i="1"/>
  <c r="F32" i="1" s="1"/>
  <c r="H33" i="1"/>
  <c r="H32" i="1" s="1"/>
  <c r="H63" i="1" s="1"/>
  <c r="I33" i="1"/>
  <c r="J33" i="1"/>
  <c r="J32" i="1" s="1"/>
  <c r="L33" i="1"/>
  <c r="L32" i="1" s="1"/>
  <c r="E43" i="1"/>
  <c r="I43" i="1"/>
  <c r="G44" i="1"/>
  <c r="J44" i="1"/>
  <c r="M44" i="1" s="1"/>
  <c r="K44" i="1"/>
  <c r="L44" i="1"/>
  <c r="E52" i="1"/>
  <c r="H52" i="1"/>
  <c r="G53" i="1"/>
  <c r="G52" i="1" s="1"/>
  <c r="J53" i="1"/>
  <c r="J52" i="1" s="1"/>
  <c r="G54" i="1"/>
  <c r="J54" i="1"/>
  <c r="G55" i="1"/>
  <c r="J55" i="1"/>
  <c r="G56" i="1"/>
  <c r="J56" i="1"/>
  <c r="G57" i="1"/>
  <c r="J57" i="1"/>
  <c r="E58" i="1"/>
  <c r="G58" i="1" s="1"/>
  <c r="H58" i="1"/>
  <c r="J58" i="1" s="1"/>
  <c r="G59" i="1"/>
  <c r="J59" i="1"/>
  <c r="G60" i="1"/>
  <c r="J60" i="1"/>
  <c r="G61" i="1"/>
  <c r="J61" i="1"/>
  <c r="G62" i="1"/>
  <c r="J62" i="1"/>
  <c r="E63" i="1"/>
  <c r="G63" i="1" s="1"/>
  <c r="G64" i="1"/>
  <c r="M64" i="1" s="1"/>
  <c r="J64" i="1"/>
  <c r="L64" i="1"/>
  <c r="G65" i="1"/>
  <c r="M65" i="1" s="1"/>
  <c r="J65" i="1"/>
  <c r="L65" i="1"/>
  <c r="G66" i="1"/>
  <c r="M66" i="1" s="1"/>
  <c r="J66" i="1"/>
  <c r="L66" i="1"/>
  <c r="G67" i="1"/>
  <c r="J67" i="1"/>
  <c r="K67" i="1"/>
  <c r="M67" i="1" s="1"/>
  <c r="G71" i="1"/>
  <c r="H71" i="1"/>
  <c r="J71" i="1"/>
  <c r="M71" i="1" s="1"/>
  <c r="K71" i="1"/>
  <c r="L71" i="1"/>
  <c r="G72" i="1"/>
  <c r="H72" i="1"/>
  <c r="J72" i="1"/>
  <c r="M72" i="1" s="1"/>
  <c r="K72" i="1"/>
  <c r="L72" i="1"/>
  <c r="F73" i="1"/>
  <c r="G73" i="1" s="1"/>
  <c r="I73" i="1"/>
  <c r="J73" i="1" s="1"/>
  <c r="M73" i="1" s="1"/>
  <c r="K73" i="1"/>
  <c r="G74" i="1"/>
  <c r="J74" i="1"/>
  <c r="K74" i="1"/>
  <c r="M74" i="1"/>
  <c r="G75" i="1"/>
  <c r="J75" i="1"/>
  <c r="L75" i="1"/>
  <c r="M75" i="1"/>
  <c r="G79" i="1"/>
  <c r="J79" i="1"/>
  <c r="K79" i="1"/>
  <c r="M79" i="1"/>
  <c r="G80" i="1"/>
  <c r="J80" i="1"/>
  <c r="M80" i="1" s="1"/>
  <c r="K80" i="1"/>
  <c r="L80" i="1"/>
  <c r="G84" i="1"/>
  <c r="M84" i="1" s="1"/>
  <c r="J84" i="1"/>
  <c r="L84" i="1"/>
  <c r="G85" i="1"/>
  <c r="M85" i="1" s="1"/>
  <c r="J85" i="1"/>
  <c r="L85" i="1"/>
  <c r="G86" i="1"/>
  <c r="M86" i="1" s="1"/>
  <c r="J86" i="1"/>
  <c r="K86" i="1"/>
  <c r="G87" i="1"/>
  <c r="M87" i="1" s="1"/>
  <c r="J87" i="1"/>
  <c r="L87" i="1"/>
  <c r="J63" i="1" l="1"/>
  <c r="K63" i="1"/>
  <c r="M63" i="1" s="1"/>
  <c r="L73" i="1"/>
  <c r="H43" i="1"/>
  <c r="F43" i="1"/>
  <c r="G43" i="1" s="1"/>
  <c r="K33" i="1"/>
  <c r="K32" i="1" s="1"/>
  <c r="G33" i="1"/>
  <c r="G32" i="1" s="1"/>
  <c r="M33" i="1" l="1"/>
  <c r="M32" i="1" s="1"/>
  <c r="J43" i="1"/>
  <c r="M43" i="1" s="1"/>
  <c r="K43" i="1"/>
  <c r="L43" i="1"/>
</calcChain>
</file>

<file path=xl/sharedStrings.xml><?xml version="1.0" encoding="utf-8"?>
<sst xmlns="http://schemas.openxmlformats.org/spreadsheetml/2006/main" count="182" uniqueCount="100">
  <si>
    <t>(ініціали/ініціал, прізвище)</t>
  </si>
  <si>
    <t>О.М.Тимцясь</t>
  </si>
  <si>
    <t>Головний бухгалтер</t>
  </si>
  <si>
    <t>А.Є.Ромасюков</t>
  </si>
  <si>
    <t>Начальник управління культури і туризму</t>
  </si>
  <si>
    <t>Видатки у звітному році здійснені відповідно до затверджених напрямів використання бюджетних коштів.</t>
  </si>
  <si>
    <t>10. Узагальнений висновок про виконання бюджетної програми.</t>
  </si>
  <si>
    <t>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Всі результативні показники на звітній період стабільні по фактичному їх виконанню</t>
  </si>
  <si>
    <t>Пояснення щодо причин розбіжностей між фактичними та затвердженими результативними показниками</t>
  </si>
  <si>
    <t>розрахунок</t>
  </si>
  <si>
    <t>%</t>
  </si>
  <si>
    <t>Динаміка збільшення власних надходжень у плановому періоді по відношенню до фактичного показника попереднього періоду</t>
  </si>
  <si>
    <t>Динаміка збільшення відвідувачів у плановому періоді по відношенню до фактичного показника попереднього періоду</t>
  </si>
  <si>
    <t>Відсоток виконання  робіт по капітальному ремонту  клубу мкрн.Книжківці у 2019 році до загального обсягу робіт</t>
  </si>
  <si>
    <t>Відсоток виконання продовження робіт по капітальному ремонту  центру національного виховання учнівської молоді у 2019 році до загального обсягу робіт</t>
  </si>
  <si>
    <t>якості</t>
  </si>
  <si>
    <t>У звязку із зменшенням касових видатків порівняно із запланованими, зменшуються середні витрати на одного відвідувача</t>
  </si>
  <si>
    <t>грн.</t>
  </si>
  <si>
    <t>Середні витрати на реалізацію громадських проектів-переможців відповідно до Програми бюджетування за участі громадськості міста Хмельницького на 2017-2019 роки</t>
  </si>
  <si>
    <t>Середні витрати на одного відвідувача</t>
  </si>
  <si>
    <t>ефективності</t>
  </si>
  <si>
    <t>Кількість проведених заходів збільшилась у порівняні з плановим показником за рахунок додаткової кількості заходів, які  забезпечують організацію дозвілля населення. У звязку із продовженням капітальних ремонтів в мкрн.Книжківці і в Центрі національного виховання учнівської молоді обсяг доходів знизився</t>
  </si>
  <si>
    <t xml:space="preserve">Пояснення щодо причин розбіжностей між фактичними та затвердженими результативними показниками </t>
  </si>
  <si>
    <t>рішення сесії</t>
  </si>
  <si>
    <t>од.</t>
  </si>
  <si>
    <t>Кількість обєктів для капітального ремонту</t>
  </si>
  <si>
    <t>статистичні дані</t>
  </si>
  <si>
    <t>осіб</t>
  </si>
  <si>
    <t>Кількість учасників клубних формувань</t>
  </si>
  <si>
    <t>кошторис</t>
  </si>
  <si>
    <t>Плановий обсяг доходів</t>
  </si>
  <si>
    <t>Кількість  заходів, проведені клубними закладами</t>
  </si>
  <si>
    <t>Кількість відвідувачів</t>
  </si>
  <si>
    <t>продукту</t>
  </si>
  <si>
    <t>Відхилення по загальному фонду пояснюється економією коштів по КЕКВ 2120 за рахунок  зниженої відсоткової ставки єдиного соціального внеску по працюючим інвалідам, а також за рахунок різниці між плановими та фактичними тарифами  енергоносіїв у 2019 році.</t>
  </si>
  <si>
    <t>Кількість проектів- переможців відповідно до Програми бюджетування за участі громадськості міста Хмельницького на 2017-2019 роки</t>
  </si>
  <si>
    <t>Витрати на придбання обладнання  капітального характеру</t>
  </si>
  <si>
    <t>Витрати на проведення капітального ремонту клубу "Книжківці"</t>
  </si>
  <si>
    <t>Витрати на проведення капітального ремонту приміщення центру національного виховання учнівської молоді</t>
  </si>
  <si>
    <t>Видатки загального фонду на забезпечення діяльності палаців,будинків культури,клубів та інших закладів клубного типу</t>
  </si>
  <si>
    <t>штатний розпис</t>
  </si>
  <si>
    <t>обслуговуючого та технічного персоналу</t>
  </si>
  <si>
    <t>робітників</t>
  </si>
  <si>
    <t>спеціалістів</t>
  </si>
  <si>
    <t>керівних працівників</t>
  </si>
  <si>
    <t xml:space="preserve">Кількість ставок всього, в т.ч. </t>
  </si>
  <si>
    <t>мережа</t>
  </si>
  <si>
    <t>у т. ч. колективи художньої творчості ( в т. ч. народні та зразкові)</t>
  </si>
  <si>
    <t>Кількість клубних формувань</t>
  </si>
  <si>
    <t>інших закладів клубного типу</t>
  </si>
  <si>
    <t>клубів</t>
  </si>
  <si>
    <t>будинків культури</t>
  </si>
  <si>
    <t>Кількість установ, у т.ч.</t>
  </si>
  <si>
    <t>затрат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</si>
  <si>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</si>
  <si>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</si>
  <si>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</si>
  <si>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</si>
  <si>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</si>
  <si>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</si>
  <si>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</si>
  <si>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</si>
  <si>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</si>
  <si>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 з/п</t>
  </si>
  <si>
    <t>9. Результативні показники бюджетної програми та аналіз їх виконання</t>
  </si>
  <si>
    <t>Програми бюджетування за участі громадськості (Бюджет участі) міста Хмельницького на 2017-2019 роки</t>
  </si>
  <si>
    <t>Програма розвитку міста Хмельницького у сфері культури на період до 2020 року " 50 кроків, що змінять місто"</t>
  </si>
  <si>
    <t>Касові видатки (надані кредити з бюджету)</t>
  </si>
  <si>
    <t>Найменування місцевої/ регіональної програми</t>
  </si>
  <si>
    <t>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</si>
  <si>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</si>
  <si>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 xml:space="preserve"> Залишок коштів по загальному фонду утворився за рахунок зниженої відсоткової ставки єдиного соціального внеску по працюючим інвалідам і за рахунок різниці між плановими та фактичними тарифами  енергоносіїв у 2019 році. 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</si>
  <si>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</si>
  <si>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 xml:space="preserve"> Створення належних умов по наданню послуг з організації культурного дозвілля населення та зміцненню культурних традицій</t>
  </si>
  <si>
    <t>Усього</t>
  </si>
  <si>
    <t>Напрями використання бюджетних коштів*</t>
  </si>
  <si>
    <t>N
з/п</t>
  </si>
  <si>
    <t>7. Видатки (надані кредити з бюджету) та напрями використання бюджетних коштів за бюджетною програмою</t>
  </si>
  <si>
    <t>Забезпечення організації культурного дозвілля населення і зміцнення культурних традицій</t>
  </si>
  <si>
    <t>Завдання</t>
  </si>
  <si>
    <t>6. Завдання бюджетної програми</t>
  </si>
  <si>
    <t>Надання послуг з організації культурного дозвілля населення</t>
  </si>
  <si>
    <t>5. Мета бюджетної програми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</si>
  <si>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</si>
  <si>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</si>
  <si>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(найменування бюджетної програми)</t>
  </si>
  <si>
    <t>(КФКВК)</t>
  </si>
  <si>
    <t>(КТПКВК МБ)(код)</t>
  </si>
  <si>
    <t>Забезпечення діяльності палаців і будинків культури, клубів, центрів дозвілля та інших клубних закладів</t>
  </si>
  <si>
    <t>0828</t>
  </si>
  <si>
    <t>3.</t>
  </si>
  <si>
    <t>(найменування відповідального виконавця)</t>
  </si>
  <si>
    <t>(код)</t>
  </si>
  <si>
    <t>2.</t>
  </si>
  <si>
    <t>(найменування головного розпорядника)</t>
  </si>
  <si>
    <t xml:space="preserve">Управління культури і туризму </t>
  </si>
  <si>
    <t>1.</t>
  </si>
  <si>
    <t>про виконання паспорта бюджетної програми місцевого бюджету на 01.01.2020 року</t>
  </si>
  <si>
    <t>Звіт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</si>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</sst>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/>
    <xf numFmtId="164" fontId="5" fillId="0" borderId="6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2" fontId="1" fillId="0" borderId="0" xfId="0" applyNumberFormat="1" applyFont="1"/>
    <xf numFmtId="0" fontId="7" fillId="2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0" xfId="0" applyAlignme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tabSelected="1" zoomScaleNormal="100" workbookViewId="0">
      <selection activeCell="K87" sqref="K87"/>
    </sheetView>
  </sheetViews>
  <sheetFormatPr defaultRowHeight="15.75" x14ac:dyDescent="0.25"/>
  <cols>
    <col min="1" max="1" width="4.42578125" style="1" customWidth="1"/>
    <col min="2" max="2" width="14.140625" style="1" customWidth="1"/>
    <col min="3" max="3" width="10.42578125" style="1" customWidth="1"/>
    <col min="4" max="4" width="10.140625" style="1" customWidth="1"/>
    <col min="5" max="13" width="12.140625" style="1" customWidth="1"/>
    <col min="14" max="17" width="9.140625" style="1"/>
    <col min="18" max="18" width="12.28515625" style="1" customWidth="1"/>
    <col min="19" max="19" width="10.7109375" style="1" bestFit="1" customWidth="1"/>
    <col min="20" max="16384" width="9.140625" style="1"/>
  </cols>
  <sheetData>
    <row r="1" spans="1:13" ht="15.75" customHeight="1" x14ac:dyDescent="0.25">
      <c r="J1" s="72" t="s">
        <v>99</v>
      </c>
      <c r="K1" s="72"/>
      <c r="L1" s="72"/>
      <c r="M1" s="72"/>
    </row>
    <row r="2" spans="1:13" x14ac:dyDescent="0.25">
      <c r="J2" s="72"/>
      <c r="K2" s="72"/>
      <c r="L2" s="72"/>
      <c r="M2" s="72"/>
    </row>
    <row r="3" spans="1:13" x14ac:dyDescent="0.25">
      <c r="J3" s="72"/>
      <c r="K3" s="72"/>
      <c r="L3" s="72"/>
      <c r="M3" s="72"/>
    </row>
    <row r="4" spans="1:13" x14ac:dyDescent="0.25">
      <c r="J4" s="72"/>
      <c r="K4" s="72"/>
      <c r="L4" s="72"/>
      <c r="M4" s="72"/>
    </row>
    <row r="5" spans="1:13" x14ac:dyDescent="0.25">
      <c r="A5" s="71" t="s">
        <v>98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x14ac:dyDescent="0.25">
      <c r="A6" s="71" t="s">
        <v>97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x14ac:dyDescent="0.25">
      <c r="A7" s="64" t="s">
        <v>96</v>
      </c>
      <c r="B7" s="68">
        <v>1000000</v>
      </c>
      <c r="C7" s="55"/>
      <c r="E7" s="6" t="s">
        <v>95</v>
      </c>
      <c r="F7" s="6"/>
      <c r="G7" s="6"/>
      <c r="H7" s="6"/>
      <c r="I7" s="6"/>
      <c r="J7" s="6"/>
      <c r="K7" s="6"/>
      <c r="L7" s="6"/>
      <c r="M7" s="6"/>
    </row>
    <row r="8" spans="1:13" ht="15" customHeight="1" x14ac:dyDescent="0.25">
      <c r="A8" s="64"/>
      <c r="B8" s="70" t="s">
        <v>92</v>
      </c>
      <c r="C8" s="55"/>
      <c r="E8" s="62" t="s">
        <v>94</v>
      </c>
      <c r="F8" s="62"/>
      <c r="G8" s="62"/>
      <c r="H8" s="62"/>
      <c r="I8" s="62"/>
      <c r="J8" s="62"/>
      <c r="K8" s="62"/>
      <c r="L8" s="62"/>
      <c r="M8" s="62"/>
    </row>
    <row r="9" spans="1:13" x14ac:dyDescent="0.25">
      <c r="A9" s="64" t="s">
        <v>93</v>
      </c>
      <c r="B9" s="68">
        <v>1010000</v>
      </c>
      <c r="C9" s="55"/>
      <c r="E9" s="6" t="str">
        <f>E7</f>
        <v xml:space="preserve">Управління культури і туризму </v>
      </c>
      <c r="F9" s="6"/>
      <c r="G9" s="6"/>
      <c r="H9" s="6"/>
      <c r="I9" s="6"/>
      <c r="J9" s="6"/>
      <c r="K9" s="6"/>
      <c r="L9" s="6"/>
      <c r="M9" s="6"/>
    </row>
    <row r="10" spans="1:13" ht="15" customHeight="1" x14ac:dyDescent="0.25">
      <c r="A10" s="64"/>
      <c r="B10" s="70" t="s">
        <v>92</v>
      </c>
      <c r="C10" s="55"/>
      <c r="E10" s="69" t="s">
        <v>91</v>
      </c>
      <c r="F10" s="69"/>
      <c r="G10" s="69"/>
      <c r="H10" s="69"/>
      <c r="I10" s="69"/>
      <c r="J10" s="69"/>
      <c r="K10" s="69"/>
      <c r="L10" s="69"/>
      <c r="M10" s="69"/>
    </row>
    <row r="11" spans="1:13" x14ac:dyDescent="0.25">
      <c r="A11" s="64" t="s">
        <v>90</v>
      </c>
      <c r="B11" s="68">
        <v>1014060</v>
      </c>
      <c r="C11" s="67" t="s">
        <v>89</v>
      </c>
      <c r="E11" s="66" t="s">
        <v>88</v>
      </c>
      <c r="F11" s="66"/>
      <c r="G11" s="66"/>
      <c r="H11" s="66"/>
      <c r="I11" s="65"/>
      <c r="J11" s="65"/>
      <c r="K11" s="65"/>
      <c r="L11" s="65"/>
      <c r="M11" s="65"/>
    </row>
    <row r="12" spans="1:13" ht="15" customHeight="1" x14ac:dyDescent="0.25">
      <c r="A12" s="64"/>
      <c r="B12" s="63" t="s">
        <v>87</v>
      </c>
      <c r="C12" s="63" t="s">
        <v>86</v>
      </c>
      <c r="E12" s="62" t="s">
        <v>85</v>
      </c>
      <c r="F12" s="62"/>
      <c r="G12" s="62"/>
      <c r="H12" s="62"/>
      <c r="I12" s="62"/>
      <c r="J12" s="62"/>
      <c r="K12" s="62"/>
      <c r="L12" s="62"/>
      <c r="M12" s="62"/>
    </row>
    <row r="13" spans="1:13" ht="19.5" customHeight="1" x14ac:dyDescent="0.25">
      <c r="A13" s="48" t="s">
        <v>84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x14ac:dyDescent="0.25">
      <c r="A14" s="14"/>
    </row>
    <row r="15" spans="1:13" ht="31.5" x14ac:dyDescent="0.25">
      <c r="A15" s="25" t="s">
        <v>76</v>
      </c>
      <c r="B15" s="38" t="s">
        <v>83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ht="38.25" customHeight="1" x14ac:dyDescent="0.25">
      <c r="A16" s="25"/>
      <c r="B16" s="59" t="s">
        <v>78</v>
      </c>
      <c r="C16" s="58"/>
      <c r="D16" s="58"/>
      <c r="E16" s="58"/>
      <c r="F16" s="58"/>
      <c r="G16" s="58"/>
      <c r="H16" s="57"/>
      <c r="I16" s="57"/>
      <c r="J16" s="57"/>
      <c r="K16" s="57"/>
      <c r="L16" s="57"/>
      <c r="M16" s="56"/>
    </row>
    <row r="17" spans="1:26" x14ac:dyDescent="0.25">
      <c r="A17" s="14"/>
    </row>
    <row r="18" spans="1:26" x14ac:dyDescent="0.25">
      <c r="A18" s="13" t="s">
        <v>82</v>
      </c>
    </row>
    <row r="19" spans="1:26" ht="35.25" customHeight="1" x14ac:dyDescent="0.25">
      <c r="A19" s="13"/>
      <c r="B19" s="61" t="s">
        <v>81</v>
      </c>
      <c r="C19" s="60"/>
      <c r="D19" s="60"/>
      <c r="E19" s="60"/>
      <c r="F19" s="60"/>
      <c r="G19" s="60"/>
      <c r="H19" s="7"/>
      <c r="I19" s="7"/>
      <c r="J19" s="7"/>
      <c r="K19" s="7"/>
      <c r="L19" s="7"/>
      <c r="M19" s="7"/>
    </row>
    <row r="20" spans="1:26" x14ac:dyDescent="0.25">
      <c r="A20" s="55"/>
    </row>
    <row r="21" spans="1:26" x14ac:dyDescent="0.25">
      <c r="A21" s="13" t="s">
        <v>80</v>
      </c>
    </row>
    <row r="22" spans="1:26" x14ac:dyDescent="0.25">
      <c r="A22" s="14"/>
    </row>
    <row r="23" spans="1:26" ht="32.25" customHeight="1" x14ac:dyDescent="0.25">
      <c r="A23" s="25" t="s">
        <v>76</v>
      </c>
      <c r="B23" s="38" t="s">
        <v>79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26" ht="39.75" customHeight="1" x14ac:dyDescent="0.25">
      <c r="A24" s="25"/>
      <c r="B24" s="59" t="s">
        <v>78</v>
      </c>
      <c r="C24" s="58"/>
      <c r="D24" s="58"/>
      <c r="E24" s="58"/>
      <c r="F24" s="58"/>
      <c r="G24" s="58"/>
      <c r="H24" s="57"/>
      <c r="I24" s="57"/>
      <c r="J24" s="57"/>
      <c r="K24" s="57"/>
      <c r="L24" s="57"/>
      <c r="M24" s="56"/>
    </row>
    <row r="25" spans="1:26" x14ac:dyDescent="0.25">
      <c r="A25" s="14"/>
    </row>
    <row r="26" spans="1:26" x14ac:dyDescent="0.25">
      <c r="A26" s="13" t="s">
        <v>77</v>
      </c>
    </row>
    <row r="27" spans="1:26" ht="47.25" x14ac:dyDescent="0.25">
      <c r="A27" s="55" t="s">
        <v>69</v>
      </c>
    </row>
    <row r="28" spans="1:26" x14ac:dyDescent="0.25">
      <c r="A28" s="14"/>
    </row>
    <row r="29" spans="1:26" ht="42" customHeight="1" x14ac:dyDescent="0.25">
      <c r="A29" s="38" t="s">
        <v>76</v>
      </c>
      <c r="B29" s="38" t="s">
        <v>75</v>
      </c>
      <c r="C29" s="38"/>
      <c r="D29" s="38"/>
      <c r="E29" s="38" t="s">
        <v>59</v>
      </c>
      <c r="F29" s="38"/>
      <c r="G29" s="38"/>
      <c r="H29" s="38" t="s">
        <v>67</v>
      </c>
      <c r="I29" s="38"/>
      <c r="J29" s="38"/>
      <c r="K29" s="38" t="s">
        <v>57</v>
      </c>
      <c r="L29" s="38"/>
      <c r="M29" s="38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33" customHeight="1" x14ac:dyDescent="0.25">
      <c r="A30" s="38"/>
      <c r="B30" s="38"/>
      <c r="C30" s="38"/>
      <c r="D30" s="38"/>
      <c r="E30" s="25" t="s">
        <v>56</v>
      </c>
      <c r="F30" s="25" t="s">
        <v>55</v>
      </c>
      <c r="G30" s="25" t="s">
        <v>54</v>
      </c>
      <c r="H30" s="25" t="s">
        <v>56</v>
      </c>
      <c r="I30" s="25" t="s">
        <v>55</v>
      </c>
      <c r="J30" s="25" t="s">
        <v>54</v>
      </c>
      <c r="K30" s="25" t="s">
        <v>56</v>
      </c>
      <c r="L30" s="25" t="s">
        <v>55</v>
      </c>
      <c r="M30" s="25" t="s">
        <v>54</v>
      </c>
      <c r="R30" s="53"/>
      <c r="S30" s="53"/>
      <c r="T30" s="53"/>
      <c r="U30" s="53"/>
      <c r="V30" s="53"/>
      <c r="W30" s="53"/>
      <c r="X30" s="53"/>
      <c r="Y30" s="53"/>
      <c r="Z30" s="53"/>
    </row>
    <row r="31" spans="1:26" x14ac:dyDescent="0.25">
      <c r="A31" s="25">
        <v>1</v>
      </c>
      <c r="B31" s="38">
        <v>2</v>
      </c>
      <c r="C31" s="38"/>
      <c r="D31" s="38"/>
      <c r="E31" s="25">
        <v>3</v>
      </c>
      <c r="F31" s="25">
        <v>4</v>
      </c>
      <c r="G31" s="25">
        <v>5</v>
      </c>
      <c r="H31" s="25">
        <v>6</v>
      </c>
      <c r="I31" s="25">
        <v>7</v>
      </c>
      <c r="J31" s="25">
        <v>8</v>
      </c>
      <c r="K31" s="25">
        <v>9</v>
      </c>
      <c r="L31" s="25">
        <v>10</v>
      </c>
      <c r="M31" s="25">
        <v>11</v>
      </c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30.75" customHeight="1" x14ac:dyDescent="0.25">
      <c r="A32" s="25"/>
      <c r="B32" s="38" t="s">
        <v>74</v>
      </c>
      <c r="C32" s="38"/>
      <c r="D32" s="38"/>
      <c r="E32" s="25">
        <f>E33</f>
        <v>5924182</v>
      </c>
      <c r="F32" s="25">
        <f>F33</f>
        <v>1555400</v>
      </c>
      <c r="G32" s="25">
        <f>G33</f>
        <v>7479582</v>
      </c>
      <c r="H32" s="25">
        <f>H33</f>
        <v>5884592.7000000002</v>
      </c>
      <c r="I32" s="25">
        <f>I33</f>
        <v>1517240.09</v>
      </c>
      <c r="J32" s="25">
        <f>J33</f>
        <v>7401832.79</v>
      </c>
      <c r="K32" s="25">
        <f>K33</f>
        <v>-39589.299999999814</v>
      </c>
      <c r="L32" s="25">
        <f>L33</f>
        <v>-38159.909999999916</v>
      </c>
      <c r="M32" s="25">
        <f>M33</f>
        <v>-77749.209999999963</v>
      </c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75.75" customHeight="1" x14ac:dyDescent="0.25">
      <c r="A33" s="25"/>
      <c r="B33" s="38" t="s">
        <v>73</v>
      </c>
      <c r="C33" s="38"/>
      <c r="D33" s="38"/>
      <c r="E33" s="25">
        <f>5924182</f>
        <v>5924182</v>
      </c>
      <c r="F33" s="25">
        <f>365400+1190000</f>
        <v>1555400</v>
      </c>
      <c r="G33" s="25">
        <f>E33+F33</f>
        <v>7479582</v>
      </c>
      <c r="H33" s="25">
        <f>5884592.7</f>
        <v>5884592.7000000002</v>
      </c>
      <c r="I33" s="25">
        <f>323128.58+4111.52+1189999.99</f>
        <v>1517240.09</v>
      </c>
      <c r="J33" s="25">
        <f>H33+I33</f>
        <v>7401832.79</v>
      </c>
      <c r="K33" s="25">
        <f>H33-E33</f>
        <v>-39589.299999999814</v>
      </c>
      <c r="L33" s="25">
        <f>I33-F33</f>
        <v>-38159.909999999916</v>
      </c>
      <c r="M33" s="25">
        <f>J33-G33</f>
        <v>-77749.209999999963</v>
      </c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32.25" customHeight="1" x14ac:dyDescent="0.25">
      <c r="A34" s="52" t="s">
        <v>72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</row>
    <row r="35" spans="1:26" ht="43.5" customHeight="1" x14ac:dyDescent="0.25">
      <c r="A35" s="50" t="s">
        <v>71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26" x14ac:dyDescent="0.25">
      <c r="A36" s="14"/>
    </row>
    <row r="37" spans="1:26" ht="33" customHeight="1" x14ac:dyDescent="0.25">
      <c r="A37" s="49" t="s">
        <v>70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26" x14ac:dyDescent="0.25">
      <c r="A38" s="48" t="s">
        <v>69</v>
      </c>
      <c r="B38" s="47"/>
    </row>
    <row r="39" spans="1:26" x14ac:dyDescent="0.25">
      <c r="A39" s="14"/>
    </row>
    <row r="40" spans="1:26" ht="31.5" customHeight="1" x14ac:dyDescent="0.25">
      <c r="A40" s="38" t="s">
        <v>63</v>
      </c>
      <c r="B40" s="38" t="s">
        <v>68</v>
      </c>
      <c r="C40" s="38"/>
      <c r="D40" s="38"/>
      <c r="E40" s="38" t="s">
        <v>59</v>
      </c>
      <c r="F40" s="38"/>
      <c r="G40" s="38"/>
      <c r="H40" s="38" t="s">
        <v>67</v>
      </c>
      <c r="I40" s="38"/>
      <c r="J40" s="38"/>
      <c r="K40" s="38" t="s">
        <v>57</v>
      </c>
      <c r="L40" s="38"/>
      <c r="M40" s="38"/>
    </row>
    <row r="41" spans="1:26" ht="33.75" customHeight="1" x14ac:dyDescent="0.25">
      <c r="A41" s="38"/>
      <c r="B41" s="38"/>
      <c r="C41" s="38"/>
      <c r="D41" s="38"/>
      <c r="E41" s="25" t="s">
        <v>56</v>
      </c>
      <c r="F41" s="25" t="s">
        <v>55</v>
      </c>
      <c r="G41" s="25" t="s">
        <v>54</v>
      </c>
      <c r="H41" s="25" t="s">
        <v>56</v>
      </c>
      <c r="I41" s="25" t="s">
        <v>55</v>
      </c>
      <c r="J41" s="25" t="s">
        <v>54</v>
      </c>
      <c r="K41" s="25" t="s">
        <v>56</v>
      </c>
      <c r="L41" s="25" t="s">
        <v>55</v>
      </c>
      <c r="M41" s="25" t="s">
        <v>54</v>
      </c>
    </row>
    <row r="42" spans="1:26" x14ac:dyDescent="0.25">
      <c r="A42" s="25">
        <v>1</v>
      </c>
      <c r="B42" s="38">
        <v>2</v>
      </c>
      <c r="C42" s="38"/>
      <c r="D42" s="38"/>
      <c r="E42" s="25">
        <v>3</v>
      </c>
      <c r="F42" s="25">
        <v>4</v>
      </c>
      <c r="G42" s="25">
        <v>5</v>
      </c>
      <c r="H42" s="25">
        <v>6</v>
      </c>
      <c r="I42" s="25">
        <v>7</v>
      </c>
      <c r="J42" s="25">
        <v>8</v>
      </c>
      <c r="K42" s="25">
        <v>9</v>
      </c>
      <c r="L42" s="25">
        <v>10</v>
      </c>
      <c r="M42" s="25">
        <v>11</v>
      </c>
    </row>
    <row r="43" spans="1:26" ht="80.25" customHeight="1" x14ac:dyDescent="0.25">
      <c r="A43" s="25"/>
      <c r="B43" s="38" t="s">
        <v>66</v>
      </c>
      <c r="C43" s="38"/>
      <c r="D43" s="38"/>
      <c r="E43" s="25">
        <f>E33-E44</f>
        <v>5807682</v>
      </c>
      <c r="F43" s="25">
        <f>F33-F44</f>
        <v>1555400</v>
      </c>
      <c r="G43" s="25">
        <f>E43+F43</f>
        <v>7363082</v>
      </c>
      <c r="H43" s="25">
        <f>H33-H44</f>
        <v>5768092.7000000002</v>
      </c>
      <c r="I43" s="25">
        <f>I33-I44</f>
        <v>1517240.09</v>
      </c>
      <c r="J43" s="25">
        <f>H43+I43</f>
        <v>7285332.79</v>
      </c>
      <c r="K43" s="25">
        <f>H43-E43</f>
        <v>-39589.299999999814</v>
      </c>
      <c r="L43" s="25">
        <f>I43-F43</f>
        <v>-38159.909999999916</v>
      </c>
      <c r="M43" s="25">
        <f>J43-G43</f>
        <v>-77749.209999999963</v>
      </c>
    </row>
    <row r="44" spans="1:26" ht="80.25" customHeight="1" x14ac:dyDescent="0.25">
      <c r="A44" s="25"/>
      <c r="B44" s="38" t="s">
        <v>65</v>
      </c>
      <c r="C44" s="38"/>
      <c r="D44" s="38"/>
      <c r="E44" s="25">
        <v>116500</v>
      </c>
      <c r="F44" s="25"/>
      <c r="G44" s="25">
        <f>E44+F44</f>
        <v>116500</v>
      </c>
      <c r="H44" s="39">
        <v>116500</v>
      </c>
      <c r="I44" s="25"/>
      <c r="J44" s="25">
        <f>H44+I44</f>
        <v>116500</v>
      </c>
      <c r="K44" s="25">
        <f>H44-E44</f>
        <v>0</v>
      </c>
      <c r="L44" s="25">
        <f>I44-F44</f>
        <v>0</v>
      </c>
      <c r="M44" s="25">
        <f>J44-G44</f>
        <v>0</v>
      </c>
    </row>
    <row r="45" spans="1:26" x14ac:dyDescent="0.25">
      <c r="A45" s="14"/>
    </row>
    <row r="46" spans="1:26" x14ac:dyDescent="0.25">
      <c r="A46" s="13" t="s">
        <v>64</v>
      </c>
    </row>
    <row r="47" spans="1:26" x14ac:dyDescent="0.25">
      <c r="A47" s="14"/>
    </row>
    <row r="48" spans="1:26" ht="71.25" customHeight="1" x14ac:dyDescent="0.25">
      <c r="A48" s="38" t="s">
        <v>63</v>
      </c>
      <c r="B48" s="38" t="s">
        <v>62</v>
      </c>
      <c r="C48" s="38" t="s">
        <v>61</v>
      </c>
      <c r="D48" s="38" t="s">
        <v>60</v>
      </c>
      <c r="E48" s="38" t="s">
        <v>59</v>
      </c>
      <c r="F48" s="38"/>
      <c r="G48" s="38"/>
      <c r="H48" s="38" t="s">
        <v>58</v>
      </c>
      <c r="I48" s="38"/>
      <c r="J48" s="38"/>
      <c r="K48" s="38" t="s">
        <v>57</v>
      </c>
      <c r="L48" s="38"/>
      <c r="M48" s="38"/>
    </row>
    <row r="49" spans="1:13" ht="30.75" customHeight="1" x14ac:dyDescent="0.25">
      <c r="A49" s="38"/>
      <c r="B49" s="38"/>
      <c r="C49" s="38"/>
      <c r="D49" s="38"/>
      <c r="E49" s="25" t="s">
        <v>56</v>
      </c>
      <c r="F49" s="25" t="s">
        <v>55</v>
      </c>
      <c r="G49" s="25" t="s">
        <v>54</v>
      </c>
      <c r="H49" s="25" t="s">
        <v>56</v>
      </c>
      <c r="I49" s="25" t="s">
        <v>55</v>
      </c>
      <c r="J49" s="25" t="s">
        <v>54</v>
      </c>
      <c r="K49" s="25" t="s">
        <v>56</v>
      </c>
      <c r="L49" s="25" t="s">
        <v>55</v>
      </c>
      <c r="M49" s="25" t="s">
        <v>54</v>
      </c>
    </row>
    <row r="50" spans="1:13" x14ac:dyDescent="0.25">
      <c r="A50" s="25">
        <v>1</v>
      </c>
      <c r="B50" s="25">
        <v>2</v>
      </c>
      <c r="C50" s="25">
        <v>3</v>
      </c>
      <c r="D50" s="25">
        <v>4</v>
      </c>
      <c r="E50" s="25">
        <v>5</v>
      </c>
      <c r="F50" s="25">
        <v>6</v>
      </c>
      <c r="G50" s="25">
        <v>7</v>
      </c>
      <c r="H50" s="25">
        <v>8</v>
      </c>
      <c r="I50" s="25">
        <v>9</v>
      </c>
      <c r="J50" s="25">
        <v>10</v>
      </c>
      <c r="K50" s="25">
        <v>11</v>
      </c>
      <c r="L50" s="25">
        <v>12</v>
      </c>
      <c r="M50" s="25">
        <v>13</v>
      </c>
    </row>
    <row r="51" spans="1:13" ht="21" customHeight="1" x14ac:dyDescent="0.25">
      <c r="A51" s="28">
        <v>1</v>
      </c>
      <c r="B51" s="46" t="s">
        <v>53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47.25" x14ac:dyDescent="0.25">
      <c r="A52" s="25"/>
      <c r="B52" s="45" t="s">
        <v>52</v>
      </c>
      <c r="C52" s="25" t="s">
        <v>24</v>
      </c>
      <c r="D52" s="25" t="s">
        <v>46</v>
      </c>
      <c r="E52" s="25">
        <f>E53+E54+E55</f>
        <v>4</v>
      </c>
      <c r="F52" s="25"/>
      <c r="G52" s="25">
        <f>G53+G54+G55</f>
        <v>4</v>
      </c>
      <c r="H52" s="25">
        <f>H53+H54+H55</f>
        <v>4</v>
      </c>
      <c r="I52" s="25"/>
      <c r="J52" s="25">
        <f>J53+J54+J55</f>
        <v>4</v>
      </c>
      <c r="K52" s="25"/>
      <c r="L52" s="25"/>
      <c r="M52" s="25"/>
    </row>
    <row r="53" spans="1:13" ht="31.5" x14ac:dyDescent="0.25">
      <c r="A53" s="25"/>
      <c r="B53" s="24" t="s">
        <v>51</v>
      </c>
      <c r="C53" s="25" t="s">
        <v>24</v>
      </c>
      <c r="D53" s="25" t="s">
        <v>46</v>
      </c>
      <c r="E53" s="25">
        <v>1</v>
      </c>
      <c r="F53" s="25"/>
      <c r="G53" s="25">
        <f>E53</f>
        <v>1</v>
      </c>
      <c r="H53" s="25">
        <v>1</v>
      </c>
      <c r="I53" s="25"/>
      <c r="J53" s="25">
        <f>H53</f>
        <v>1</v>
      </c>
      <c r="K53" s="25"/>
      <c r="L53" s="25"/>
      <c r="M53" s="25"/>
    </row>
    <row r="54" spans="1:13" ht="21.75" customHeight="1" x14ac:dyDescent="0.25">
      <c r="A54" s="25"/>
      <c r="B54" s="27" t="s">
        <v>50</v>
      </c>
      <c r="C54" s="25" t="s">
        <v>24</v>
      </c>
      <c r="D54" s="25" t="s">
        <v>46</v>
      </c>
      <c r="E54" s="25">
        <v>1</v>
      </c>
      <c r="F54" s="25"/>
      <c r="G54" s="25">
        <f>E54</f>
        <v>1</v>
      </c>
      <c r="H54" s="25">
        <v>1</v>
      </c>
      <c r="I54" s="25"/>
      <c r="J54" s="25">
        <f>H54</f>
        <v>1</v>
      </c>
      <c r="K54" s="25"/>
      <c r="L54" s="25"/>
      <c r="M54" s="25"/>
    </row>
    <row r="55" spans="1:13" ht="63" x14ac:dyDescent="0.25">
      <c r="A55" s="25"/>
      <c r="B55" s="27" t="s">
        <v>49</v>
      </c>
      <c r="C55" s="25" t="s">
        <v>24</v>
      </c>
      <c r="D55" s="25" t="s">
        <v>46</v>
      </c>
      <c r="E55" s="25">
        <v>2</v>
      </c>
      <c r="F55" s="25"/>
      <c r="G55" s="25">
        <f>E55</f>
        <v>2</v>
      </c>
      <c r="H55" s="25">
        <v>2</v>
      </c>
      <c r="I55" s="25"/>
      <c r="J55" s="25">
        <f>H55</f>
        <v>2</v>
      </c>
      <c r="K55" s="25"/>
      <c r="L55" s="25"/>
      <c r="M55" s="25"/>
    </row>
    <row r="56" spans="1:13" ht="47.25" x14ac:dyDescent="0.25">
      <c r="A56" s="25"/>
      <c r="B56" s="27" t="s">
        <v>48</v>
      </c>
      <c r="C56" s="25" t="s">
        <v>24</v>
      </c>
      <c r="D56" s="25" t="s">
        <v>46</v>
      </c>
      <c r="E56" s="25">
        <v>40</v>
      </c>
      <c r="F56" s="25"/>
      <c r="G56" s="25">
        <f>E56</f>
        <v>40</v>
      </c>
      <c r="H56" s="25">
        <v>40</v>
      </c>
      <c r="I56" s="25"/>
      <c r="J56" s="25">
        <f>H56</f>
        <v>40</v>
      </c>
      <c r="K56" s="25"/>
      <c r="L56" s="25"/>
      <c r="M56" s="25"/>
    </row>
    <row r="57" spans="1:13" ht="94.5" x14ac:dyDescent="0.25">
      <c r="A57" s="25"/>
      <c r="B57" s="27" t="s">
        <v>47</v>
      </c>
      <c r="C57" s="25" t="s">
        <v>24</v>
      </c>
      <c r="D57" s="25" t="s">
        <v>46</v>
      </c>
      <c r="E57" s="25">
        <v>22</v>
      </c>
      <c r="F57" s="25"/>
      <c r="G57" s="25">
        <f>E57</f>
        <v>22</v>
      </c>
      <c r="H57" s="25">
        <v>22</v>
      </c>
      <c r="I57" s="25"/>
      <c r="J57" s="25">
        <f>H57</f>
        <v>22</v>
      </c>
      <c r="K57" s="25"/>
      <c r="L57" s="25"/>
      <c r="M57" s="25"/>
    </row>
    <row r="58" spans="1:13" ht="54" customHeight="1" x14ac:dyDescent="0.25">
      <c r="A58" s="25"/>
      <c r="B58" s="45" t="s">
        <v>45</v>
      </c>
      <c r="C58" s="25" t="s">
        <v>24</v>
      </c>
      <c r="D58" s="25" t="s">
        <v>40</v>
      </c>
      <c r="E58" s="34">
        <f>E59+E60+E61+E62</f>
        <v>62.5</v>
      </c>
      <c r="F58" s="25"/>
      <c r="G58" s="25">
        <f>E58+F58</f>
        <v>62.5</v>
      </c>
      <c r="H58" s="34">
        <f>H59+H60+H61+H62</f>
        <v>62.5</v>
      </c>
      <c r="I58" s="25"/>
      <c r="J58" s="25">
        <f>H58+I58</f>
        <v>62.5</v>
      </c>
      <c r="K58" s="25"/>
      <c r="L58" s="25"/>
      <c r="M58" s="25"/>
    </row>
    <row r="59" spans="1:13" ht="38.25" customHeight="1" x14ac:dyDescent="0.25">
      <c r="A59" s="25"/>
      <c r="B59" s="45" t="s">
        <v>44</v>
      </c>
      <c r="C59" s="25" t="s">
        <v>24</v>
      </c>
      <c r="D59" s="25" t="s">
        <v>40</v>
      </c>
      <c r="E59" s="34">
        <v>19</v>
      </c>
      <c r="F59" s="25"/>
      <c r="G59" s="25">
        <f>E59+F59</f>
        <v>19</v>
      </c>
      <c r="H59" s="34">
        <v>19</v>
      </c>
      <c r="I59" s="25"/>
      <c r="J59" s="25">
        <f>H59+I59</f>
        <v>19</v>
      </c>
      <c r="K59" s="25"/>
      <c r="L59" s="25"/>
      <c r="M59" s="25"/>
    </row>
    <row r="60" spans="1:13" ht="26.25" customHeight="1" x14ac:dyDescent="0.25">
      <c r="A60" s="25"/>
      <c r="B60" s="45" t="s">
        <v>43</v>
      </c>
      <c r="C60" s="25" t="s">
        <v>24</v>
      </c>
      <c r="D60" s="25" t="s">
        <v>40</v>
      </c>
      <c r="E60" s="34">
        <v>16.5</v>
      </c>
      <c r="F60" s="25"/>
      <c r="G60" s="25">
        <f>E60+F60</f>
        <v>16.5</v>
      </c>
      <c r="H60" s="34">
        <v>16.5</v>
      </c>
      <c r="I60" s="25"/>
      <c r="J60" s="25">
        <f>H60+I60</f>
        <v>16.5</v>
      </c>
      <c r="K60" s="25"/>
      <c r="L60" s="25"/>
      <c r="M60" s="25"/>
    </row>
    <row r="61" spans="1:13" ht="27" customHeight="1" x14ac:dyDescent="0.25">
      <c r="A61" s="25"/>
      <c r="B61" s="45" t="s">
        <v>42</v>
      </c>
      <c r="C61" s="25" t="s">
        <v>24</v>
      </c>
      <c r="D61" s="25" t="s">
        <v>40</v>
      </c>
      <c r="E61" s="34">
        <v>21.5</v>
      </c>
      <c r="F61" s="25"/>
      <c r="G61" s="25">
        <f>E61+F61</f>
        <v>21.5</v>
      </c>
      <c r="H61" s="34">
        <v>21.5</v>
      </c>
      <c r="I61" s="25"/>
      <c r="J61" s="25">
        <f>H61+I61</f>
        <v>21.5</v>
      </c>
      <c r="K61" s="25"/>
      <c r="L61" s="25"/>
      <c r="M61" s="25"/>
    </row>
    <row r="62" spans="1:13" ht="63" x14ac:dyDescent="0.25">
      <c r="A62" s="25"/>
      <c r="B62" s="45" t="s">
        <v>41</v>
      </c>
      <c r="C62" s="25" t="s">
        <v>24</v>
      </c>
      <c r="D62" s="25" t="s">
        <v>40</v>
      </c>
      <c r="E62" s="34">
        <v>5.5</v>
      </c>
      <c r="F62" s="25"/>
      <c r="G62" s="25">
        <f>E62+F62</f>
        <v>5.5</v>
      </c>
      <c r="H62" s="34">
        <v>5.5</v>
      </c>
      <c r="I62" s="25"/>
      <c r="J62" s="25">
        <f>H62+I62</f>
        <v>5.5</v>
      </c>
      <c r="K62" s="25"/>
      <c r="L62" s="25"/>
      <c r="M62" s="25"/>
    </row>
    <row r="63" spans="1:13" ht="195" customHeight="1" x14ac:dyDescent="0.25">
      <c r="A63" s="25"/>
      <c r="B63" s="24" t="s">
        <v>39</v>
      </c>
      <c r="C63" s="23" t="s">
        <v>17</v>
      </c>
      <c r="D63" s="23" t="s">
        <v>29</v>
      </c>
      <c r="E63" s="25">
        <f>E32</f>
        <v>5924182</v>
      </c>
      <c r="F63" s="25"/>
      <c r="G63" s="25">
        <f>E63</f>
        <v>5924182</v>
      </c>
      <c r="H63" s="25">
        <f>H32</f>
        <v>5884592.7000000002</v>
      </c>
      <c r="I63" s="25"/>
      <c r="J63" s="25">
        <f>H63</f>
        <v>5884592.7000000002</v>
      </c>
      <c r="K63" s="25">
        <f>H63-E63</f>
        <v>-39589.299999999814</v>
      </c>
      <c r="L63" s="25"/>
      <c r="M63" s="25">
        <f>K63</f>
        <v>-39589.299999999814</v>
      </c>
    </row>
    <row r="64" spans="1:13" ht="162.75" customHeight="1" x14ac:dyDescent="0.25">
      <c r="A64" s="25"/>
      <c r="B64" s="24" t="s">
        <v>38</v>
      </c>
      <c r="C64" s="23" t="s">
        <v>17</v>
      </c>
      <c r="D64" s="23" t="s">
        <v>29</v>
      </c>
      <c r="E64" s="25"/>
      <c r="F64" s="44">
        <v>500000</v>
      </c>
      <c r="G64" s="32">
        <f>F64</f>
        <v>500000</v>
      </c>
      <c r="H64" s="25"/>
      <c r="I64" s="25">
        <v>499999.99</v>
      </c>
      <c r="J64" s="25">
        <f>I64</f>
        <v>499999.99</v>
      </c>
      <c r="K64" s="25"/>
      <c r="L64" s="33">
        <f>I64-F64</f>
        <v>-1.0000000009313226E-2</v>
      </c>
      <c r="M64" s="33">
        <f>J64-G64</f>
        <v>-1.0000000009313226E-2</v>
      </c>
    </row>
    <row r="65" spans="1:13" ht="96.75" customHeight="1" x14ac:dyDescent="0.25">
      <c r="A65" s="25"/>
      <c r="B65" s="24" t="s">
        <v>37</v>
      </c>
      <c r="C65" s="23" t="s">
        <v>17</v>
      </c>
      <c r="D65" s="23" t="s">
        <v>29</v>
      </c>
      <c r="E65" s="25"/>
      <c r="F65" s="44">
        <v>630000</v>
      </c>
      <c r="G65" s="32">
        <f>F65</f>
        <v>630000</v>
      </c>
      <c r="H65" s="25"/>
      <c r="I65" s="25">
        <v>630000</v>
      </c>
      <c r="J65" s="25">
        <f>I65</f>
        <v>630000</v>
      </c>
      <c r="K65" s="25"/>
      <c r="L65" s="32">
        <f>I65-F65</f>
        <v>0</v>
      </c>
      <c r="M65" s="32">
        <f>J65-G65</f>
        <v>0</v>
      </c>
    </row>
    <row r="66" spans="1:13" ht="84" customHeight="1" x14ac:dyDescent="0.25">
      <c r="A66" s="25"/>
      <c r="B66" s="24" t="s">
        <v>36</v>
      </c>
      <c r="C66" s="23" t="s">
        <v>17</v>
      </c>
      <c r="D66" s="23" t="s">
        <v>29</v>
      </c>
      <c r="E66" s="25"/>
      <c r="F66" s="43">
        <v>60000</v>
      </c>
      <c r="G66" s="32">
        <f>F66</f>
        <v>60000</v>
      </c>
      <c r="H66" s="25"/>
      <c r="I66" s="25">
        <v>60000</v>
      </c>
      <c r="J66" s="25">
        <f>I66</f>
        <v>60000</v>
      </c>
      <c r="K66" s="25"/>
      <c r="L66" s="32">
        <f>I66-F66</f>
        <v>0</v>
      </c>
      <c r="M66" s="32">
        <f>J66-G66</f>
        <v>0</v>
      </c>
    </row>
    <row r="67" spans="1:13" ht="195.75" customHeight="1" x14ac:dyDescent="0.25">
      <c r="A67" s="25"/>
      <c r="B67" s="35" t="s">
        <v>35</v>
      </c>
      <c r="C67" s="34" t="s">
        <v>24</v>
      </c>
      <c r="D67" s="34" t="s">
        <v>23</v>
      </c>
      <c r="E67" s="25">
        <v>1</v>
      </c>
      <c r="F67" s="25"/>
      <c r="G67" s="25">
        <f>E67</f>
        <v>1</v>
      </c>
      <c r="H67" s="25">
        <v>1</v>
      </c>
      <c r="I67" s="25"/>
      <c r="J67" s="25">
        <f>H67</f>
        <v>1</v>
      </c>
      <c r="K67" s="25">
        <f>H67-E67</f>
        <v>0</v>
      </c>
      <c r="L67" s="25"/>
      <c r="M67" s="25">
        <f>K67</f>
        <v>0</v>
      </c>
    </row>
    <row r="68" spans="1:13" ht="22.5" customHeight="1" x14ac:dyDescent="0.25">
      <c r="A68" s="38" t="s">
        <v>22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1:13" ht="37.5" customHeight="1" x14ac:dyDescent="0.25">
      <c r="A69" s="42" t="s">
        <v>34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0"/>
    </row>
    <row r="70" spans="1:13" ht="22.5" customHeight="1" x14ac:dyDescent="0.25">
      <c r="A70" s="28">
        <v>2</v>
      </c>
      <c r="B70" s="28" t="s">
        <v>33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71" spans="1:13" ht="31.5" x14ac:dyDescent="0.25">
      <c r="A71" s="25"/>
      <c r="B71" s="27" t="s">
        <v>32</v>
      </c>
      <c r="C71" s="23" t="s">
        <v>27</v>
      </c>
      <c r="D71" s="23" t="s">
        <v>26</v>
      </c>
      <c r="E71" s="25">
        <v>152700</v>
      </c>
      <c r="F71" s="25"/>
      <c r="G71" s="25">
        <f>E71+F71</f>
        <v>152700</v>
      </c>
      <c r="H71" s="39">
        <f>152075+625</f>
        <v>152700</v>
      </c>
      <c r="I71" s="25"/>
      <c r="J71" s="25">
        <f>H71+I71</f>
        <v>152700</v>
      </c>
      <c r="K71" s="25">
        <f>H71-E71</f>
        <v>0</v>
      </c>
      <c r="L71" s="25">
        <f>I71-F71</f>
        <v>0</v>
      </c>
      <c r="M71" s="25">
        <f>J71-G71</f>
        <v>0</v>
      </c>
    </row>
    <row r="72" spans="1:13" ht="76.5" customHeight="1" x14ac:dyDescent="0.25">
      <c r="A72" s="25"/>
      <c r="B72" s="27" t="s">
        <v>31</v>
      </c>
      <c r="C72" s="23" t="s">
        <v>24</v>
      </c>
      <c r="D72" s="23" t="s">
        <v>26</v>
      </c>
      <c r="E72" s="25">
        <v>647</v>
      </c>
      <c r="F72" s="25"/>
      <c r="G72" s="25">
        <f>E72+F72</f>
        <v>647</v>
      </c>
      <c r="H72" s="39">
        <f>647</f>
        <v>647</v>
      </c>
      <c r="I72" s="39"/>
      <c r="J72" s="25">
        <f>H72+I72</f>
        <v>647</v>
      </c>
      <c r="K72" s="25">
        <f>H72-E72</f>
        <v>0</v>
      </c>
      <c r="L72" s="25">
        <f>I72-F72</f>
        <v>0</v>
      </c>
      <c r="M72" s="25">
        <f>J72-G72</f>
        <v>0</v>
      </c>
    </row>
    <row r="73" spans="1:13" ht="31.5" x14ac:dyDescent="0.25">
      <c r="A73" s="25"/>
      <c r="B73" s="27" t="s">
        <v>30</v>
      </c>
      <c r="C73" s="23" t="s">
        <v>17</v>
      </c>
      <c r="D73" s="23" t="s">
        <v>29</v>
      </c>
      <c r="E73" s="25"/>
      <c r="F73" s="25">
        <f>365400</f>
        <v>365400</v>
      </c>
      <c r="G73" s="25">
        <f>E73+F73</f>
        <v>365400</v>
      </c>
      <c r="H73" s="39"/>
      <c r="I73" s="39">
        <f>326567.52</f>
        <v>326567.52</v>
      </c>
      <c r="J73" s="25">
        <f>H73+I73</f>
        <v>326567.52</v>
      </c>
      <c r="K73" s="25">
        <f>H73-E73</f>
        <v>0</v>
      </c>
      <c r="L73" s="25">
        <f>I73-F73</f>
        <v>-38832.479999999981</v>
      </c>
      <c r="M73" s="25">
        <f>J73-G73</f>
        <v>-38832.479999999981</v>
      </c>
    </row>
    <row r="74" spans="1:13" ht="62.25" customHeight="1" x14ac:dyDescent="0.25">
      <c r="A74" s="25"/>
      <c r="B74" s="27" t="s">
        <v>28</v>
      </c>
      <c r="C74" s="23" t="s">
        <v>27</v>
      </c>
      <c r="D74" s="23" t="s">
        <v>26</v>
      </c>
      <c r="E74" s="25">
        <v>1300</v>
      </c>
      <c r="F74" s="25"/>
      <c r="G74" s="25">
        <f>E74+F74</f>
        <v>1300</v>
      </c>
      <c r="H74" s="39">
        <v>1300</v>
      </c>
      <c r="I74" s="25"/>
      <c r="J74" s="25">
        <f>H74+I74</f>
        <v>1300</v>
      </c>
      <c r="K74" s="25">
        <f>H74-E74</f>
        <v>0</v>
      </c>
      <c r="L74" s="25"/>
      <c r="M74" s="25">
        <f>K74</f>
        <v>0</v>
      </c>
    </row>
    <row r="75" spans="1:13" ht="68.25" customHeight="1" x14ac:dyDescent="0.25">
      <c r="A75" s="25"/>
      <c r="B75" s="27" t="s">
        <v>25</v>
      </c>
      <c r="C75" s="23" t="s">
        <v>24</v>
      </c>
      <c r="D75" s="23" t="s">
        <v>23</v>
      </c>
      <c r="E75" s="25"/>
      <c r="F75" s="25">
        <v>2</v>
      </c>
      <c r="G75" s="25">
        <f>F75</f>
        <v>2</v>
      </c>
      <c r="H75" s="25"/>
      <c r="I75" s="25">
        <v>2</v>
      </c>
      <c r="J75" s="25">
        <f>H75+I75</f>
        <v>2</v>
      </c>
      <c r="K75" s="25"/>
      <c r="L75" s="25">
        <f>I75-F75</f>
        <v>0</v>
      </c>
      <c r="M75" s="25">
        <f>J75-G75</f>
        <v>0</v>
      </c>
    </row>
    <row r="76" spans="1:13" ht="16.5" customHeight="1" x14ac:dyDescent="0.25">
      <c r="A76" s="38" t="s">
        <v>22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1:13" ht="49.5" customHeight="1" x14ac:dyDescent="0.25">
      <c r="A77" s="31" t="s">
        <v>21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29"/>
    </row>
    <row r="78" spans="1:13" ht="31.5" x14ac:dyDescent="0.25">
      <c r="A78" s="28">
        <v>3</v>
      </c>
      <c r="B78" s="28" t="s">
        <v>20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</row>
    <row r="79" spans="1:13" ht="64.5" customHeight="1" x14ac:dyDescent="0.25">
      <c r="A79" s="25"/>
      <c r="B79" s="24" t="s">
        <v>19</v>
      </c>
      <c r="C79" s="23" t="s">
        <v>17</v>
      </c>
      <c r="D79" s="23" t="s">
        <v>9</v>
      </c>
      <c r="E79" s="36">
        <v>38.799999999999997</v>
      </c>
      <c r="F79" s="36"/>
      <c r="G79" s="36">
        <f>E79</f>
        <v>38.799999999999997</v>
      </c>
      <c r="H79" s="37">
        <v>38.54</v>
      </c>
      <c r="I79" s="36"/>
      <c r="J79" s="36">
        <f>H79</f>
        <v>38.54</v>
      </c>
      <c r="K79" s="36">
        <f>H79-E79</f>
        <v>-0.25999999999999801</v>
      </c>
      <c r="L79" s="36"/>
      <c r="M79" s="36">
        <f>J79-G79</f>
        <v>-0.25999999999999801</v>
      </c>
    </row>
    <row r="80" spans="1:13" ht="236.25" x14ac:dyDescent="0.25">
      <c r="A80" s="25"/>
      <c r="B80" s="35" t="s">
        <v>18</v>
      </c>
      <c r="C80" s="34" t="s">
        <v>17</v>
      </c>
      <c r="D80" s="34" t="s">
        <v>9</v>
      </c>
      <c r="E80" s="25">
        <v>116500</v>
      </c>
      <c r="F80" s="25"/>
      <c r="G80" s="25">
        <f>E80+F80</f>
        <v>116500</v>
      </c>
      <c r="H80" s="33">
        <v>116500</v>
      </c>
      <c r="I80" s="33"/>
      <c r="J80" s="33">
        <f>H80+I80</f>
        <v>116500</v>
      </c>
      <c r="K80" s="32">
        <f>H80-E80</f>
        <v>0</v>
      </c>
      <c r="L80" s="32">
        <f>I80-F80</f>
        <v>0</v>
      </c>
      <c r="M80" s="32">
        <f>J80-G80</f>
        <v>0</v>
      </c>
    </row>
    <row r="81" spans="1:19" ht="19.5" customHeight="1" x14ac:dyDescent="0.25">
      <c r="A81" s="20" t="s">
        <v>8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8"/>
    </row>
    <row r="82" spans="1:19" ht="20.25" customHeight="1" x14ac:dyDescent="0.25">
      <c r="A82" s="31" t="s">
        <v>16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29"/>
    </row>
    <row r="83" spans="1:19" x14ac:dyDescent="0.25">
      <c r="A83" s="28">
        <v>4</v>
      </c>
      <c r="B83" s="28" t="s">
        <v>15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P83" s="21"/>
      <c r="Q83" s="21"/>
      <c r="R83" s="21"/>
      <c r="S83" s="21"/>
    </row>
    <row r="84" spans="1:19" ht="227.25" customHeight="1" x14ac:dyDescent="0.25">
      <c r="A84" s="28"/>
      <c r="B84" s="27" t="s">
        <v>14</v>
      </c>
      <c r="C84" s="23" t="s">
        <v>10</v>
      </c>
      <c r="D84" s="23" t="s">
        <v>9</v>
      </c>
      <c r="E84" s="25"/>
      <c r="F84" s="22">
        <v>17.7</v>
      </c>
      <c r="G84" s="22">
        <f>F84</f>
        <v>17.7</v>
      </c>
      <c r="H84" s="22"/>
      <c r="I84" s="22">
        <v>17.7</v>
      </c>
      <c r="J84" s="22">
        <f>I84</f>
        <v>17.7</v>
      </c>
      <c r="K84" s="22"/>
      <c r="L84" s="22">
        <f>I84-F84</f>
        <v>0</v>
      </c>
      <c r="M84" s="22">
        <f>J84-G84</f>
        <v>0</v>
      </c>
      <c r="P84" s="21"/>
      <c r="Q84" s="21"/>
      <c r="R84" s="21"/>
      <c r="S84" s="21"/>
    </row>
    <row r="85" spans="1:19" ht="176.25" customHeight="1" x14ac:dyDescent="0.25">
      <c r="A85" s="25"/>
      <c r="B85" s="27" t="s">
        <v>13</v>
      </c>
      <c r="C85" s="23" t="s">
        <v>10</v>
      </c>
      <c r="D85" s="23" t="s">
        <v>9</v>
      </c>
      <c r="E85" s="22"/>
      <c r="F85" s="22">
        <v>100</v>
      </c>
      <c r="G85" s="22">
        <f>F85</f>
        <v>100</v>
      </c>
      <c r="H85" s="22"/>
      <c r="I85" s="22">
        <v>100</v>
      </c>
      <c r="J85" s="22">
        <f>I85</f>
        <v>100</v>
      </c>
      <c r="K85" s="22"/>
      <c r="L85" s="22">
        <f>I85-F85</f>
        <v>0</v>
      </c>
      <c r="M85" s="22">
        <f>J85-G85</f>
        <v>0</v>
      </c>
      <c r="P85" s="21"/>
      <c r="Q85" s="21"/>
      <c r="R85" s="21"/>
      <c r="S85" s="26"/>
    </row>
    <row r="86" spans="1:19" ht="179.25" customHeight="1" x14ac:dyDescent="0.25">
      <c r="A86" s="25"/>
      <c r="B86" s="24" t="s">
        <v>12</v>
      </c>
      <c r="C86" s="23" t="s">
        <v>10</v>
      </c>
      <c r="D86" s="23" t="s">
        <v>9</v>
      </c>
      <c r="E86" s="22">
        <v>100.1</v>
      </c>
      <c r="F86" s="22"/>
      <c r="G86" s="22">
        <f>E86</f>
        <v>100.1</v>
      </c>
      <c r="H86" s="22">
        <v>100.1</v>
      </c>
      <c r="I86" s="22"/>
      <c r="J86" s="22">
        <f>H86</f>
        <v>100.1</v>
      </c>
      <c r="K86" s="22">
        <f>H86-E86</f>
        <v>0</v>
      </c>
      <c r="L86" s="22"/>
      <c r="M86" s="22">
        <f>J86-G86</f>
        <v>0</v>
      </c>
      <c r="P86" s="21"/>
      <c r="Q86" s="21"/>
      <c r="R86" s="21"/>
      <c r="S86" s="21"/>
    </row>
    <row r="87" spans="1:19" ht="193.5" customHeight="1" x14ac:dyDescent="0.25">
      <c r="A87" s="25"/>
      <c r="B87" s="24" t="s">
        <v>11</v>
      </c>
      <c r="C87" s="23" t="s">
        <v>10</v>
      </c>
      <c r="D87" s="23" t="s">
        <v>9</v>
      </c>
      <c r="E87" s="22"/>
      <c r="F87" s="22">
        <v>109.2</v>
      </c>
      <c r="G87" s="22">
        <f>F87</f>
        <v>109.2</v>
      </c>
      <c r="H87" s="22"/>
      <c r="I87" s="22">
        <v>112.3</v>
      </c>
      <c r="J87" s="22">
        <f>I87</f>
        <v>112.3</v>
      </c>
      <c r="K87" s="22"/>
      <c r="L87" s="22">
        <f>I87-F87</f>
        <v>3.0999999999999943</v>
      </c>
      <c r="M87" s="22">
        <f>J87-G87</f>
        <v>3.0999999999999943</v>
      </c>
      <c r="P87" s="21"/>
      <c r="Q87" s="21"/>
      <c r="R87" s="21"/>
    </row>
    <row r="88" spans="1:19" ht="15.75" customHeight="1" x14ac:dyDescent="0.25">
      <c r="A88" s="20" t="s">
        <v>8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8"/>
    </row>
    <row r="89" spans="1:19" ht="36" customHeight="1" x14ac:dyDescent="0.25">
      <c r="A89" s="17" t="s">
        <v>7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5"/>
    </row>
    <row r="90" spans="1:19" x14ac:dyDescent="0.25">
      <c r="A90" s="14"/>
    </row>
    <row r="91" spans="1:19" ht="19.5" customHeight="1" x14ac:dyDescent="0.25">
      <c r="A91" s="13" t="s">
        <v>6</v>
      </c>
      <c r="B91" s="13"/>
      <c r="C91" s="13"/>
      <c r="D91" s="13"/>
    </row>
    <row r="92" spans="1:19" ht="26.25" customHeight="1" x14ac:dyDescent="0.25">
      <c r="A92" s="12" t="s">
        <v>5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9" ht="26.25" customHeigh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9" ht="31.5" customHeight="1" x14ac:dyDescent="0.25">
      <c r="A94" s="8" t="s">
        <v>4</v>
      </c>
      <c r="B94" s="8"/>
      <c r="C94" s="8"/>
      <c r="D94" s="8"/>
      <c r="E94" s="8"/>
      <c r="G94" s="6"/>
      <c r="H94" s="6"/>
      <c r="J94" s="5" t="s">
        <v>3</v>
      </c>
      <c r="K94" s="5"/>
      <c r="L94" s="5"/>
      <c r="M94" s="5"/>
    </row>
    <row r="95" spans="1:19" ht="15.75" customHeight="1" x14ac:dyDescent="0.25">
      <c r="A95" s="10"/>
      <c r="B95" s="4"/>
      <c r="C95" s="4"/>
      <c r="D95" s="4"/>
      <c r="E95" s="4"/>
      <c r="J95" s="9" t="s">
        <v>0</v>
      </c>
      <c r="K95" s="9"/>
      <c r="L95" s="9"/>
      <c r="M95" s="9"/>
    </row>
    <row r="96" spans="1:19" ht="43.5" customHeight="1" x14ac:dyDescent="0.25">
      <c r="A96" s="8" t="s">
        <v>2</v>
      </c>
      <c r="B96" s="7"/>
      <c r="C96" s="7"/>
      <c r="D96" s="7"/>
      <c r="E96" s="7"/>
      <c r="G96" s="6"/>
      <c r="H96" s="6"/>
      <c r="J96" s="5" t="s">
        <v>1</v>
      </c>
      <c r="K96" s="5"/>
      <c r="L96" s="5"/>
      <c r="M96" s="5"/>
    </row>
    <row r="97" spans="1:13" ht="15.75" customHeight="1" x14ac:dyDescent="0.25">
      <c r="A97" s="4"/>
      <c r="B97" s="4"/>
      <c r="C97" s="4"/>
      <c r="D97" s="4"/>
      <c r="E97" s="4"/>
      <c r="J97" s="3" t="s">
        <v>0</v>
      </c>
      <c r="K97" s="3"/>
      <c r="L97" s="3"/>
      <c r="M97" s="3"/>
    </row>
    <row r="98" spans="1:13" x14ac:dyDescent="0.25">
      <c r="A98" s="2"/>
    </row>
    <row r="99" spans="1:13" x14ac:dyDescent="0.25">
      <c r="A99" s="2"/>
    </row>
    <row r="100" spans="1:13" x14ac:dyDescent="0.25">
      <c r="A100" s="2"/>
    </row>
  </sheetData>
  <mergeCells count="65">
    <mergeCell ref="A96:E96"/>
    <mergeCell ref="J95:M95"/>
    <mergeCell ref="G96:H96"/>
    <mergeCell ref="J96:M96"/>
    <mergeCell ref="J97:M97"/>
    <mergeCell ref="A81:M81"/>
    <mergeCell ref="A88:M88"/>
    <mergeCell ref="A89:M89"/>
    <mergeCell ref="A82:M82"/>
    <mergeCell ref="A94:E94"/>
    <mergeCell ref="G94:H94"/>
    <mergeCell ref="J94:M94"/>
    <mergeCell ref="E48:G48"/>
    <mergeCell ref="H48:J48"/>
    <mergeCell ref="K48:M48"/>
    <mergeCell ref="A68:M68"/>
    <mergeCell ref="A76:M76"/>
    <mergeCell ref="A92:M92"/>
    <mergeCell ref="A69:M69"/>
    <mergeCell ref="B42:D42"/>
    <mergeCell ref="B43:D43"/>
    <mergeCell ref="A48:A49"/>
    <mergeCell ref="B48:B49"/>
    <mergeCell ref="C48:C49"/>
    <mergeCell ref="D48:D49"/>
    <mergeCell ref="B44:D44"/>
    <mergeCell ref="A37:M37"/>
    <mergeCell ref="A40:A41"/>
    <mergeCell ref="B40:D41"/>
    <mergeCell ref="E40:G40"/>
    <mergeCell ref="H40:J40"/>
    <mergeCell ref="K40:M40"/>
    <mergeCell ref="A38:B38"/>
    <mergeCell ref="B33:D33"/>
    <mergeCell ref="A34:M34"/>
    <mergeCell ref="A29:A30"/>
    <mergeCell ref="B29:D30"/>
    <mergeCell ref="E29:G29"/>
    <mergeCell ref="H29:J29"/>
    <mergeCell ref="B23:M23"/>
    <mergeCell ref="B24:M24"/>
    <mergeCell ref="U29:W29"/>
    <mergeCell ref="X29:Z29"/>
    <mergeCell ref="B31:D31"/>
    <mergeCell ref="B32:D32"/>
    <mergeCell ref="E10:M10"/>
    <mergeCell ref="A11:A12"/>
    <mergeCell ref="E11:M11"/>
    <mergeCell ref="E12:M12"/>
    <mergeCell ref="K29:M29"/>
    <mergeCell ref="R29:T29"/>
    <mergeCell ref="A13:M13"/>
    <mergeCell ref="B15:M15"/>
    <mergeCell ref="B16:M16"/>
    <mergeCell ref="B19:M19"/>
    <mergeCell ref="A35:M35"/>
    <mergeCell ref="A77:M77"/>
    <mergeCell ref="J1:M4"/>
    <mergeCell ref="A5:M5"/>
    <mergeCell ref="A6:M6"/>
    <mergeCell ref="A7:A8"/>
    <mergeCell ref="E7:M7"/>
    <mergeCell ref="E8:M8"/>
    <mergeCell ref="A9:A10"/>
    <mergeCell ref="E9:M9"/>
  </mergeCells>
  <pageMargins left="0.16" right="0.16" top="0.35" bottom="0.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1014060</vt:lpstr>
      <vt:lpstr>'1014060'!Область_друку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2020-02-17T12:21:25Z</dcterms:created>
  <dcterms:modified xsi:type="dcterms:W3CDTF">2020-02-17T12:21:51Z</dcterms:modified>
</cp:coreProperties>
</file>