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Відкриті дані паспорти і звіти\Спорт звіти\"/>
    </mc:Choice>
  </mc:AlternateContent>
  <bookViews>
    <workbookView xWindow="0" yWindow="0" windowWidth="20160" windowHeight="6810"/>
  </bookViews>
  <sheets>
    <sheet name="1113121" sheetId="2" r:id="rId1"/>
  </sheets>
  <definedNames>
    <definedName name="_xlnm.Print_Area" localSheetId="0">'1113121'!$A$1:$M$74</definedName>
  </definedNames>
  <calcPr calcId="152511"/>
</workbook>
</file>

<file path=xl/calcChain.xml><?xml version="1.0" encoding="utf-8"?>
<calcChain xmlns="http://schemas.openxmlformats.org/spreadsheetml/2006/main">
  <c r="Q52" i="2" l="1"/>
  <c r="K65" i="2"/>
  <c r="H65" i="2"/>
  <c r="M60" i="2"/>
  <c r="K60" i="2"/>
  <c r="M59" i="2"/>
  <c r="L59" i="2"/>
  <c r="K59" i="2"/>
  <c r="M30" i="2"/>
  <c r="L30" i="2"/>
  <c r="K30" i="2"/>
  <c r="G30" i="2"/>
  <c r="J30" i="2"/>
  <c r="M38" i="2"/>
  <c r="M49" i="2"/>
  <c r="L38" i="2"/>
  <c r="L49" i="2"/>
  <c r="E38" i="2"/>
  <c r="F38" i="2"/>
  <c r="G38" i="2"/>
  <c r="H38" i="2"/>
  <c r="I38" i="2"/>
  <c r="I49" i="2"/>
  <c r="K38" i="2"/>
  <c r="K49" i="2"/>
  <c r="G47" i="2"/>
  <c r="J47" i="2"/>
  <c r="K47" i="2"/>
  <c r="M47" i="2"/>
  <c r="G48" i="2"/>
  <c r="J48" i="2"/>
  <c r="K48" i="2"/>
  <c r="M48" i="2"/>
  <c r="G49" i="2"/>
  <c r="H49" i="2"/>
  <c r="G52" i="2"/>
  <c r="J52" i="2"/>
  <c r="K52" i="2"/>
  <c r="M52" i="2"/>
  <c r="G53" i="2"/>
  <c r="J53" i="2"/>
  <c r="K53" i="2"/>
  <c r="M53" i="2"/>
  <c r="G54" i="2"/>
  <c r="J54" i="2"/>
  <c r="K54" i="2"/>
  <c r="M54" i="2"/>
  <c r="G55" i="2"/>
  <c r="J55" i="2"/>
  <c r="K55" i="2"/>
  <c r="M55" i="2"/>
  <c r="G56" i="2"/>
  <c r="J56" i="2"/>
  <c r="K56" i="2"/>
  <c r="M56" i="2"/>
  <c r="G59" i="2"/>
  <c r="H59" i="2"/>
  <c r="I59" i="2"/>
  <c r="J59" i="2"/>
  <c r="G63" i="2"/>
  <c r="H63" i="2"/>
  <c r="J63" i="2"/>
  <c r="K63" i="2"/>
  <c r="M63" i="2"/>
  <c r="G64" i="2"/>
  <c r="H64" i="2"/>
  <c r="J64" i="2"/>
  <c r="K64" i="2"/>
  <c r="M64" i="2"/>
  <c r="G65" i="2"/>
  <c r="J65" i="2"/>
  <c r="M65" i="2"/>
  <c r="J38" i="2"/>
  <c r="J49" i="2"/>
</calcChain>
</file>

<file path=xl/sharedStrings.xml><?xml version="1.0" encoding="utf-8"?>
<sst xmlns="http://schemas.openxmlformats.org/spreadsheetml/2006/main" count="164" uniqueCount="90">
  <si>
    <t xml:space="preserve">Управління  молоді та спорту Хмельницької міської ради </t>
  </si>
  <si>
    <t>(найменування відповідального виконавця)</t>
  </si>
  <si>
    <t>Утримання та забезпечення діяльності центрів соціальних служб для сім'ї, дітей та молоді</t>
  </si>
  <si>
    <t>N з/п</t>
  </si>
  <si>
    <t>Ціль державної політики</t>
  </si>
  <si>
    <t>Завдання</t>
  </si>
  <si>
    <t>Напрями використання бюджетних коштів</t>
  </si>
  <si>
    <t>гривень</t>
  </si>
  <si>
    <t>Комплексна програма реалізації молодіжної політики та розвитку фізичної культури і спорту у м.Хмельницький на 2017-2021 роки</t>
  </si>
  <si>
    <t>Одиниця виміру</t>
  </si>
  <si>
    <t>Джерело інформації</t>
  </si>
  <si>
    <t>затрат</t>
  </si>
  <si>
    <t>од.</t>
  </si>
  <si>
    <t>зведення планів по мережі, штатах</t>
  </si>
  <si>
    <t>осіб</t>
  </si>
  <si>
    <t>штатний розпис</t>
  </si>
  <si>
    <t>тис.грн.</t>
  </si>
  <si>
    <t>кошторис</t>
  </si>
  <si>
    <t>продукту</t>
  </si>
  <si>
    <t>звітність з соціальної роботи</t>
  </si>
  <si>
    <t>кількість заходів, які проводяться Центром соціальних служб для сім'ї, дітей та молоді</t>
  </si>
  <si>
    <t>кількість відвідувачів заходів, які проводилися Центром соціальних служб для сім'ї, дітей та молоді</t>
  </si>
  <si>
    <t>чол.</t>
  </si>
  <si>
    <t>журнал обліку</t>
  </si>
  <si>
    <t>кількість звернень на службу “Телефон Довіри 15-50”</t>
  </si>
  <si>
    <t>кількість соціальних робіт з сім'ями, які перебувають в складних життєвих обставинах</t>
  </si>
  <si>
    <t>ефективності</t>
  </si>
  <si>
    <t>грн</t>
  </si>
  <si>
    <t>середні витрати на проведення одного заходу</t>
  </si>
  <si>
    <t>розрахунок</t>
  </si>
  <si>
    <t>якості</t>
  </si>
  <si>
    <t>%</t>
  </si>
  <si>
    <t xml:space="preserve">звітність з соціальної роботи
</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</si>
  <si>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</si>
  <si>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</si>
  <si>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</si>
  <si>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про виконання паспорта бюджетної програми місцевого бюджету на 2019 рік</t>
  </si>
  <si>
    <t>1.</t>
  </si>
  <si>
    <t>(код)</t>
  </si>
  <si>
    <t>(найменування головного розпорядника)</t>
  </si>
  <si>
    <t>2.</t>
  </si>
  <si>
    <t>3.</t>
  </si>
  <si>
    <t>Здійснення соціальної роботи з вразливими категоріями населення</t>
  </si>
  <si>
    <t>(КТПКВК МБ)(код)</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</si>
  <si>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</si>
  <si>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</si>
  <si>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</si>
  <si>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</si>
  <si>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6. Завдання бюджетної програми</t>
  </si>
  <si>
    <t xml:space="preserve">Надання соціальних послуг дітям, молоді та сім"ям, які опинилися у складних життєвих обставинах та потребують сторонньої допомоги  </t>
  </si>
  <si>
    <t>7. Видатки (надані кредити з бюджету) та напрями використання бюджетних коштів за бюджетною програмою</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</si>
  <si>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</si>
  <si>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</si>
  <si>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</si>
  <si>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</si>
  <si>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</si>
  <si>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</si>
  <si>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</si>
  <si>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</si>
  <si>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 xml:space="preserve"> </t>
  </si>
  <si>
    <t>9. Результативні показники бюджетної програми та аналіз їх виконання</t>
  </si>
  <si>
    <t>N
 з/п</t>
  </si>
  <si>
    <t>Показники</t>
  </si>
  <si>
    <t>Фактичні результативні показники, досягнуті за рахунок касових видатків (наданих кредитів)</t>
  </si>
  <si>
    <t>грн.</t>
  </si>
  <si>
    <t>* Зазначаються всі напрями використання бюджетних коштів, затверджені у паспорті бюджетної програми.</t>
  </si>
  <si>
    <r>
      <t xml:space="preserve">5. Мета бюджетної програми: </t>
    </r>
    <r>
      <rPr>
        <b/>
        <sz val="12"/>
        <color indexed="8"/>
        <rFont val="Times New Roman"/>
        <family val="1"/>
        <charset val="204"/>
      </rPr>
      <t>створення належних умов для всебічного, повноцінного розвитку дітей та молоді, вирішення невідкладних завдань щодо поліпшення їх становища і захисту їх прав, профілактика по недопущенню негативних явищ у молодіжному середовищі.</t>
    </r>
  </si>
  <si>
    <t>Створення належних умов для виконання функцій центру соціальних служб для сім'ї, дітей та молоді.</t>
  </si>
  <si>
    <r>
      <rPr>
        <b/>
        <sz val="12"/>
        <rFont val="Times New Roman"/>
        <family val="1"/>
        <charset val="204"/>
      </rPr>
      <t>Не використані кошти по ЗФ</t>
    </r>
    <r>
      <rPr>
        <sz val="12"/>
        <rFont val="Times New Roman"/>
        <family val="1"/>
        <charset val="204"/>
      </rPr>
      <t xml:space="preserve"> - 36 161 грн.: залишок кошторисних призначень по КЕКВ 2120 в сумі 17629 грн. - економія виникла через нарахування ЄСВ на заробітну плату працівників з інвалідністью; по КЕКВ 2271 - в сумі 8154 грн (оплата здійснюється по показниках лічильника, висока температура повітря — зменшення кількості спожитих Гкал), по КЕКВ 2273 - 9688 грн., економне використання електроенергії; по КЕКВ 2282 - 448 грн. - економія коштів.                                                                                                                                                                                    </t>
    </r>
    <r>
      <rPr>
        <b/>
        <sz val="12"/>
        <rFont val="Times New Roman"/>
        <family val="1"/>
        <charset val="204"/>
      </rPr>
      <t>Не використані кошти по СФ</t>
    </r>
    <r>
      <rPr>
        <sz val="12"/>
        <rFont val="Times New Roman"/>
        <family val="1"/>
        <charset val="204"/>
      </rPr>
      <t xml:space="preserve"> - 512 грн. пояснюється тим, що фактично виконанні роботи на меншу суму, ніж планувалося по проектно-кошторисній документації.</t>
    </r>
  </si>
  <si>
    <t xml:space="preserve">кількість центрів соціальних служб для сім 'ї, дітей та молоді </t>
  </si>
  <si>
    <t xml:space="preserve">кількість штатних працівників центрів </t>
  </si>
  <si>
    <t>-</t>
  </si>
  <si>
    <t>кількість прийомних сімей, дитячих будинків сімейного типу,сімей які опинилися в складних життєвих обставинах,охоплених соціальним супроводом</t>
  </si>
  <si>
    <r>
      <t>Причина розбіжностей між фактичними та затвердженими результативними показниками</t>
    </r>
    <r>
      <rPr>
        <b/>
        <sz val="12"/>
        <rFont val="Times New Roman"/>
        <family val="1"/>
        <charset val="204"/>
      </rPr>
      <t xml:space="preserve">:                                                                                                                                                       - </t>
    </r>
    <r>
      <rPr>
        <sz val="12"/>
        <rFont val="Times New Roman"/>
        <family val="1"/>
        <charset val="204"/>
      </rPr>
      <t xml:space="preserve">кількість звернень на службу “Телефон Довіри 15-50” </t>
    </r>
    <r>
      <rPr>
        <sz val="12"/>
        <rFont val="Times New Roman"/>
        <family val="1"/>
        <charset val="1"/>
      </rPr>
      <t>зменшилась на 400 од. по наданим інформаційним консультаціям, пов`язаних із інформацією про роботу комунальних служб міста та іншої довідникової інформації в зв"язку із можливістю знайти в інтернеті усю потрібну інформацію. Кількість дзвінків, пов`язаних з наданням психологічної допомоги зросла більш як на сто дзвінків;                                                                                                                                                                                                                                                                                                 - зменшення кількості сімей на 595 од., які перебувають у складних життєвих обставинах пояснюється тим, що протягом 2019 року було надано 11 885 соціальних послуг (консультації, привентивні заходи, соціальна профілактика), що призвело до мінімалізації складних життєвих обставин та закриття соціальних супроводів.</t>
    </r>
  </si>
  <si>
    <t xml:space="preserve">розрахунок </t>
  </si>
  <si>
    <t xml:space="preserve">розрахунок  </t>
  </si>
  <si>
    <t xml:space="preserve">середні витрати на забезпечення діяльності одного працівника центру соціальних служб для сім'ї, дітей та молоді </t>
  </si>
  <si>
    <t xml:space="preserve">динаміка кількості послуг, які надані центрами соціальних служб для сім'ї, дітей та молоді , порівняно з минулим роком </t>
  </si>
  <si>
    <t xml:space="preserve">динаміка кількості осіб, яким надано соціальні послуги, порівняно з минулим роком </t>
  </si>
  <si>
    <t>динаміка кількості сімей та осіб, які перебувають у складних життєвих обставинах, знятих з соціального супроводу з позитивним результатом, порівняно з минулим роком</t>
  </si>
  <si>
    <t xml:space="preserve">Начальник управління </t>
  </si>
  <si>
    <t>Сергій РЕМЕЗ</t>
  </si>
  <si>
    <t>Завідувач фінансовим сектором</t>
  </si>
  <si>
    <t>Олена ШКЛЯРЕВСЬКА</t>
  </si>
  <si>
    <t>Бюджетна програма 1113121 "Утримання та забезпечення діяльності центрів соціальних служб для сім`ї, дітей та молоді" виконана за 2019 рік.</t>
  </si>
  <si>
    <t>Причина розбіжностей між фактичними та затвердженими результативними показниками: різниця у збільшення витрат на 1-го працівника Центру пояснюється тим, що фактично працювало у 2019 році  25,5 штатних одиниць.</t>
  </si>
  <si>
    <t>обсяг витрат</t>
  </si>
  <si>
    <t>Пояснення щодо причин розбіжностей між затвердженими та досягнутими результативними показниками                                                                                                                                  Зменшилася кількість осіб на 43 чол., які перебувають у складних життєвих обставинах, знятих з соціального супроводу (продовжують перебувати на обліку).</t>
  </si>
  <si>
    <t>Причина розбіжностей між фактичними та затвердженими результативними показниками на 1,75 штатну одиницю пояснюється тим, що була вакантна 1-а посада бухгалрета та 0,75 посади психолога.                                                                                                                                                                                                                                                                                                           Не використані кошти по ЗФ - 36 161 грн.: залишок кошторисних призначень по КЕКВ 2120 в сумі 17629 грн. - економія виникла через нарахування ЄСВ на заробітну плату працівників з інвалідністью; по КЕКВ 2271 - в сумі 8154 грн (оплата здійснюється по показниках лічильника, висока температура повітря — зменшення кількості спожитих Гкал), по КЕКВ 2273 - 9688 грн., економне використання електроенергії; по КЕКВ 2282 - 448 грн. - економія коштів.                                                                                                                                                                                    Не використані кошти по СФ - 512 грн. пояснюється тим, що фактично виконанні роботи на меншу суму, ніж планувалося по проектно-кошторисній документації.</t>
  </si>
  <si>
    <t xml:space="preserve">                                                                                                        Аналіз стану виконання результативних показників                                                                                                                                                                                                                                            Затрати ЦЕНТРУ на звітний період зменшилися на 7,4%.
Продукт ЦЕНТРУ на звітний період зменшився на 10,8%.
Ефективність ЦЕНТРУ на звітний період стабільна по фактичному її виконанню. 
Якість ЦЕНТРУ на звітний період стабільна по фактичному її виконанню.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</si>
</sst>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charset val="204"/>
    </font>
    <font>
      <sz val="11"/>
      <color indexed="8"/>
      <name val="Times New Roman"/>
      <family val="1"/>
      <charset val="204"/>
    </font>
    <font>
      <sz val="8"/>
      <color indexed="8"/>
      <name val="Times New Roman"/>
      <family val="1"/>
      <charset val="204"/>
    </font>
    <font>
      <sz val="12"/>
      <color indexed="8"/>
      <name val="Times New Roman"/>
      <family val="1"/>
      <charset val="204"/>
    </font>
    <font>
      <sz val="12"/>
      <name val="Times New Roman"/>
      <family val="1"/>
      <charset val="204"/>
    </font>
    <font>
      <b/>
      <sz val="12"/>
      <color indexed="8"/>
      <name val="Times New Roman"/>
      <family val="1"/>
      <charset val="204"/>
    </font>
    <font>
      <sz val="10"/>
      <name val="Times New Roman"/>
      <family val="1"/>
      <charset val="204"/>
    </font>
    <font>
      <sz val="10"/>
      <color indexed="8"/>
      <name val="Times New Roman"/>
      <family val="1"/>
      <charset val="204"/>
    </font>
    <font>
      <sz val="12"/>
      <color indexed="8"/>
      <name val="Calibri"/>
      <family val="2"/>
      <charset val="204"/>
    </font>
    <font>
      <sz val="12"/>
      <name val="Times New Roman"/>
      <family val="1"/>
      <charset val="1"/>
    </font>
    <font>
      <b/>
      <sz val="14"/>
      <color indexed="8"/>
      <name val="Times New Roman"/>
      <family val="1"/>
      <charset val="204"/>
    </font>
    <font>
      <b/>
      <sz val="12"/>
      <name val="Times New Roman"/>
      <family val="1"/>
      <charset val="204"/>
    </font>
  </fonts>
  <fills count="3">
    <fill>
      <patternFill patternType="none"/>
    </fill>
    <fill>
      <patternFill patternType="gray125"/>
    </fill>
    <fill>
      <patternFill patternType="solid">
        <fgColor indexed="9"/>
        <bgColor indexed="26"/>
      </patternFill>
    </fill>
  </fills>
  <borders count="6">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right/>
      <top/>
      <bottom style="thin">
        <color indexed="64"/>
      </bottom>
      <diagonal/>
    </border>
  </borders>
  <cellStyleXfs count="1">
    <xf numFmtId="0" fontId="0" fillId="0" borderId="0"/>
  </cellStyleXfs>
  <cellXfs count="57">
    <xf numFmtId="0" fontId="0" fillId="0" borderId="0" xfId="0"/>
    <xf numFmtId="0" fontId="3" fillId="0" borderId="0" xfId="0" applyFont="1" applyAlignment="1">
      <alignment vertical="center" wrapText="1"/>
    </xf>
    <xf numFmtId="0" fontId="3" fillId="0" borderId="0" xfId="0" applyFont="1"/>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left" vertical="center" wrapText="1"/>
    </xf>
    <xf numFmtId="0" fontId="3" fillId="0" borderId="2" xfId="0" applyFont="1" applyBorder="1"/>
    <xf numFmtId="0" fontId="8" fillId="0" borderId="0" xfId="0" applyFont="1"/>
    <xf numFmtId="0" fontId="3" fillId="0" borderId="2" xfId="0" applyFont="1" applyBorder="1" applyAlignment="1">
      <alignment horizontal="center" vertical="center" wrapText="1"/>
    </xf>
    <xf numFmtId="0" fontId="4" fillId="0" borderId="2" xfId="0" applyFont="1" applyBorder="1"/>
    <xf numFmtId="0" fontId="3" fillId="0" borderId="0" xfId="0" applyFont="1" applyBorder="1"/>
    <xf numFmtId="0" fontId="1" fillId="0" borderId="2" xfId="0" applyFont="1" applyBorder="1"/>
    <xf numFmtId="0" fontId="3" fillId="0" borderId="0" xfId="0" applyFont="1" applyAlignment="1">
      <alignment vertical="center"/>
    </xf>
    <xf numFmtId="0" fontId="2" fillId="0" borderId="0" xfId="0" applyFont="1" applyAlignment="1">
      <alignment vertical="top"/>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xf numFmtId="0" fontId="11" fillId="0" borderId="2" xfId="0" applyFont="1" applyBorder="1"/>
    <xf numFmtId="0" fontId="5" fillId="0" borderId="2" xfId="0" applyFont="1" applyBorder="1"/>
    <xf numFmtId="0" fontId="7" fillId="0" borderId="0" xfId="0" applyFont="1" applyAlignment="1">
      <alignment horizontal="center" vertical="center" wrapText="1"/>
    </xf>
    <xf numFmtId="0" fontId="7" fillId="0" borderId="0" xfId="0" applyFont="1" applyAlignment="1">
      <alignment horizontal="center" vertical="top" wrapText="1"/>
    </xf>
    <xf numFmtId="3"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vertical="center" wrapText="1"/>
    </xf>
    <xf numFmtId="0" fontId="6" fillId="0" borderId="3" xfId="0" applyFont="1" applyBorder="1" applyAlignment="1">
      <alignment horizontal="left"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1" fontId="3" fillId="0" borderId="3" xfId="0" applyNumberFormat="1" applyFont="1" applyBorder="1" applyAlignment="1">
      <alignment horizontal="center"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1" fillId="0" borderId="3" xfId="0" applyFont="1" applyBorder="1" applyAlignment="1">
      <alignment horizontal="center" vertical="center"/>
    </xf>
    <xf numFmtId="0" fontId="8" fillId="0" borderId="0" xfId="0" applyFont="1" applyBorder="1" applyAlignment="1">
      <alignment wrapText="1"/>
    </xf>
    <xf numFmtId="0" fontId="2" fillId="0" borderId="0" xfId="0" applyFont="1" applyBorder="1" applyAlignment="1">
      <alignment horizontal="center" vertical="top" wrapText="1"/>
    </xf>
    <xf numFmtId="0" fontId="4" fillId="0" borderId="3" xfId="0" applyFont="1" applyBorder="1" applyAlignment="1">
      <alignment horizontal="left" vertical="center" wrapText="1"/>
    </xf>
    <xf numFmtId="0" fontId="5" fillId="0" borderId="3" xfId="0" applyFont="1" applyBorder="1" applyAlignment="1">
      <alignmen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xf>
    <xf numFmtId="0" fontId="5" fillId="0" borderId="0" xfId="0" applyFont="1" applyAlignment="1">
      <alignment horizontal="left" vertical="center" wrapText="1"/>
    </xf>
    <xf numFmtId="0" fontId="8" fillId="0" borderId="5" xfId="0" applyFont="1" applyBorder="1" applyAlignment="1">
      <alignment horizontal="center"/>
    </xf>
    <xf numFmtId="0" fontId="2" fillId="0" borderId="0" xfId="0" applyFont="1" applyBorder="1" applyAlignment="1">
      <alignment horizontal="left"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4"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top" wrapText="1"/>
    </xf>
    <xf numFmtId="0" fontId="10" fillId="0" borderId="0"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5"/>
  <sheetViews>
    <sheetView tabSelected="1" zoomScale="90" zoomScaleNormal="90" workbookViewId="0">
      <selection activeCell="B11" sqref="B11"/>
    </sheetView>
  </sheetViews>
  <sheetFormatPr defaultRowHeight="15.75" x14ac:dyDescent="0.25"/>
  <cols>
    <col min="1" max="1" width="4.42578125" style="2" customWidth="1"/>
    <col min="2" max="2" width="36.7109375" style="2" customWidth="1"/>
    <col min="3" max="3" width="8.140625" style="2" customWidth="1"/>
    <col min="4" max="4" width="15.85546875" style="2" customWidth="1"/>
    <col min="5" max="5" width="10.28515625" style="2" customWidth="1"/>
    <col min="6" max="6" width="10.7109375" style="2" customWidth="1"/>
    <col min="7" max="7" width="10.85546875" style="2" customWidth="1"/>
    <col min="8" max="8" width="10" style="2" customWidth="1"/>
    <col min="9" max="9" width="10.140625" style="2" customWidth="1"/>
    <col min="10" max="10" width="10.7109375" style="2" customWidth="1"/>
    <col min="11" max="11" width="10" style="2" customWidth="1"/>
    <col min="12" max="12" width="8.140625" style="2" customWidth="1"/>
    <col min="13" max="13" width="12.140625" style="2" customWidth="1"/>
    <col min="14" max="16384" width="9.140625" style="8"/>
  </cols>
  <sheetData>
    <row r="1" spans="1:13" ht="15.75" customHeight="1" x14ac:dyDescent="0.25">
      <c r="J1" s="55" t="s">
        <v>34</v>
      </c>
      <c r="K1" s="55"/>
      <c r="L1" s="55"/>
      <c r="M1" s="55"/>
    </row>
    <row r="2" spans="1:13" x14ac:dyDescent="0.25">
      <c r="J2" s="55"/>
      <c r="K2" s="55"/>
      <c r="L2" s="55"/>
      <c r="M2" s="55"/>
    </row>
    <row r="3" spans="1:13" x14ac:dyDescent="0.25">
      <c r="J3" s="55"/>
      <c r="K3" s="55"/>
      <c r="L3" s="55"/>
      <c r="M3" s="55"/>
    </row>
    <row r="4" spans="1:13" x14ac:dyDescent="0.25">
      <c r="J4" s="55"/>
      <c r="K4" s="55"/>
      <c r="L4" s="55"/>
      <c r="M4" s="55"/>
    </row>
    <row r="5" spans="1:13" ht="15.6" customHeight="1" x14ac:dyDescent="0.25">
      <c r="A5" s="56" t="s">
        <v>35</v>
      </c>
      <c r="B5" s="56"/>
      <c r="C5" s="56"/>
      <c r="D5" s="56"/>
      <c r="E5" s="56"/>
      <c r="F5" s="56"/>
      <c r="G5" s="56"/>
      <c r="H5" s="56"/>
      <c r="I5" s="56"/>
      <c r="J5" s="56"/>
      <c r="K5" s="56"/>
      <c r="L5" s="56"/>
      <c r="M5" s="56"/>
    </row>
    <row r="6" spans="1:13" ht="26.45" customHeight="1" x14ac:dyDescent="0.25">
      <c r="A6" s="56" t="s">
        <v>36</v>
      </c>
      <c r="B6" s="56"/>
      <c r="C6" s="56"/>
      <c r="D6" s="56"/>
      <c r="E6" s="56"/>
      <c r="F6" s="56"/>
      <c r="G6" s="56"/>
      <c r="H6" s="56"/>
      <c r="I6" s="56"/>
      <c r="J6" s="56"/>
      <c r="K6" s="56"/>
      <c r="L6" s="56"/>
      <c r="M6" s="56"/>
    </row>
    <row r="7" spans="1:13" ht="15.6" customHeight="1" x14ac:dyDescent="0.25">
      <c r="A7" s="47" t="s">
        <v>37</v>
      </c>
      <c r="B7" s="9">
        <v>1100000</v>
      </c>
      <c r="C7" s="1"/>
      <c r="E7" s="10" t="s">
        <v>0</v>
      </c>
      <c r="F7" s="7"/>
      <c r="G7" s="7"/>
      <c r="H7" s="7"/>
      <c r="I7" s="7"/>
      <c r="J7" s="7"/>
      <c r="K7" s="7"/>
      <c r="L7" s="11"/>
      <c r="M7" s="11"/>
    </row>
    <row r="8" spans="1:13" ht="15" customHeight="1" x14ac:dyDescent="0.25">
      <c r="A8" s="47"/>
      <c r="B8" s="21" t="s">
        <v>38</v>
      </c>
      <c r="C8" s="1"/>
      <c r="E8" s="54" t="s">
        <v>39</v>
      </c>
      <c r="F8" s="54"/>
      <c r="G8" s="54"/>
      <c r="H8" s="54"/>
      <c r="I8" s="54"/>
      <c r="J8" s="54"/>
      <c r="K8" s="54"/>
      <c r="L8" s="54"/>
      <c r="M8" s="54"/>
    </row>
    <row r="9" spans="1:13" ht="15.6" customHeight="1" x14ac:dyDescent="0.25">
      <c r="A9" s="47" t="s">
        <v>40</v>
      </c>
      <c r="B9" s="9">
        <v>1110000</v>
      </c>
      <c r="C9" s="1"/>
      <c r="E9" s="12" t="s">
        <v>0</v>
      </c>
      <c r="F9" s="7"/>
      <c r="G9" s="7"/>
      <c r="H9" s="7"/>
      <c r="I9" s="7"/>
      <c r="J9" s="7"/>
      <c r="K9" s="7"/>
      <c r="L9" s="11"/>
      <c r="M9" s="11"/>
    </row>
    <row r="10" spans="1:13" ht="15" customHeight="1" x14ac:dyDescent="0.25">
      <c r="A10" s="47"/>
      <c r="B10" s="21" t="s">
        <v>38</v>
      </c>
      <c r="C10" s="1"/>
      <c r="E10" s="54" t="s">
        <v>1</v>
      </c>
      <c r="F10" s="54"/>
      <c r="G10" s="54"/>
      <c r="H10" s="54"/>
      <c r="I10" s="54"/>
      <c r="J10" s="54"/>
      <c r="K10" s="54"/>
      <c r="L10" s="54"/>
      <c r="M10" s="54"/>
    </row>
    <row r="11" spans="1:13" ht="15.6" customHeight="1" x14ac:dyDescent="0.25">
      <c r="A11" s="47" t="s">
        <v>41</v>
      </c>
      <c r="B11" s="15">
        <v>1113121</v>
      </c>
      <c r="C11" s="16">
        <v>1040</v>
      </c>
      <c r="D11" s="17"/>
      <c r="E11" s="18" t="s">
        <v>42</v>
      </c>
      <c r="F11" s="19"/>
      <c r="G11" s="19"/>
      <c r="H11" s="19"/>
      <c r="I11" s="19"/>
      <c r="J11" s="19"/>
      <c r="K11" s="7"/>
      <c r="L11" s="11"/>
      <c r="M11" s="11"/>
    </row>
    <row r="12" spans="1:13" ht="24.6" customHeight="1" x14ac:dyDescent="0.25">
      <c r="A12" s="47"/>
      <c r="B12" s="20" t="s">
        <v>43</v>
      </c>
      <c r="C12" s="20" t="s">
        <v>44</v>
      </c>
      <c r="E12" s="54" t="s">
        <v>45</v>
      </c>
      <c r="F12" s="54"/>
      <c r="G12" s="54"/>
      <c r="H12" s="54"/>
      <c r="I12" s="54"/>
      <c r="J12" s="54"/>
      <c r="K12" s="54"/>
      <c r="L12" s="54"/>
      <c r="M12" s="54"/>
    </row>
    <row r="13" spans="1:13" ht="19.5" customHeight="1" x14ac:dyDescent="0.25">
      <c r="A13" s="50" t="s">
        <v>46</v>
      </c>
      <c r="B13" s="50"/>
      <c r="C13" s="50"/>
      <c r="D13" s="50"/>
      <c r="E13" s="50"/>
      <c r="F13" s="50"/>
      <c r="G13" s="50"/>
      <c r="H13" s="50"/>
      <c r="I13" s="50"/>
      <c r="J13" s="50"/>
      <c r="K13" s="50"/>
      <c r="L13" s="50"/>
      <c r="M13" s="50"/>
    </row>
    <row r="15" spans="1:13" ht="28.9" customHeight="1" x14ac:dyDescent="0.25">
      <c r="A15" s="3" t="s">
        <v>47</v>
      </c>
      <c r="B15" s="51" t="s">
        <v>4</v>
      </c>
      <c r="C15" s="51"/>
      <c r="D15" s="51"/>
      <c r="E15" s="51"/>
      <c r="F15" s="51"/>
      <c r="G15" s="51"/>
      <c r="H15" s="51"/>
      <c r="I15" s="51"/>
      <c r="J15" s="51"/>
      <c r="K15" s="51"/>
      <c r="L15" s="51"/>
      <c r="M15" s="51"/>
    </row>
    <row r="16" spans="1:13" ht="21.6" customHeight="1" x14ac:dyDescent="0.25">
      <c r="A16" s="4">
        <v>1</v>
      </c>
      <c r="B16" s="52" t="s">
        <v>2</v>
      </c>
      <c r="C16" s="52"/>
      <c r="D16" s="52"/>
      <c r="E16" s="52"/>
      <c r="F16" s="52"/>
      <c r="G16" s="52"/>
      <c r="H16" s="52"/>
      <c r="I16" s="52"/>
      <c r="J16" s="52"/>
      <c r="K16" s="52"/>
      <c r="L16" s="52"/>
      <c r="M16" s="52"/>
    </row>
    <row r="18" spans="1:26" ht="29.85" customHeight="1" x14ac:dyDescent="0.25">
      <c r="A18" s="50" t="s">
        <v>66</v>
      </c>
      <c r="B18" s="50"/>
      <c r="C18" s="50"/>
      <c r="D18" s="50"/>
      <c r="E18" s="50"/>
      <c r="F18" s="50"/>
      <c r="G18" s="50"/>
      <c r="H18" s="50"/>
      <c r="I18" s="50"/>
      <c r="J18" s="50"/>
      <c r="K18" s="50"/>
      <c r="L18" s="50"/>
      <c r="M18" s="50"/>
    </row>
    <row r="19" spans="1:26" x14ac:dyDescent="0.25">
      <c r="A19" s="1"/>
    </row>
    <row r="20" spans="1:26" x14ac:dyDescent="0.25">
      <c r="A20" s="13" t="s">
        <v>48</v>
      </c>
    </row>
    <row r="22" spans="1:26" ht="29.85" customHeight="1" x14ac:dyDescent="0.25">
      <c r="A22" s="3" t="s">
        <v>47</v>
      </c>
      <c r="B22" s="51" t="s">
        <v>5</v>
      </c>
      <c r="C22" s="51"/>
      <c r="D22" s="51"/>
      <c r="E22" s="51"/>
      <c r="F22" s="51"/>
      <c r="G22" s="51"/>
      <c r="H22" s="51"/>
      <c r="I22" s="51"/>
      <c r="J22" s="51"/>
      <c r="K22" s="51"/>
      <c r="L22" s="51"/>
      <c r="M22" s="51"/>
    </row>
    <row r="23" spans="1:26" ht="30" customHeight="1" x14ac:dyDescent="0.25">
      <c r="A23" s="4">
        <v>1</v>
      </c>
      <c r="B23" s="53" t="s">
        <v>49</v>
      </c>
      <c r="C23" s="53"/>
      <c r="D23" s="53"/>
      <c r="E23" s="53"/>
      <c r="F23" s="53"/>
      <c r="G23" s="53"/>
      <c r="H23" s="53"/>
      <c r="I23" s="53"/>
      <c r="J23" s="53"/>
      <c r="K23" s="53"/>
      <c r="L23" s="53"/>
      <c r="M23" s="53"/>
    </row>
    <row r="25" spans="1:26" x14ac:dyDescent="0.25">
      <c r="A25" s="13" t="s">
        <v>50</v>
      </c>
    </row>
    <row r="26" spans="1:26" x14ac:dyDescent="0.25">
      <c r="M26" s="1" t="s">
        <v>7</v>
      </c>
    </row>
    <row r="27" spans="1:26" ht="30" customHeight="1" x14ac:dyDescent="0.25">
      <c r="A27" s="45" t="s">
        <v>47</v>
      </c>
      <c r="B27" s="45" t="s">
        <v>6</v>
      </c>
      <c r="C27" s="45"/>
      <c r="D27" s="45"/>
      <c r="E27" s="45" t="s">
        <v>51</v>
      </c>
      <c r="F27" s="45"/>
      <c r="G27" s="45"/>
      <c r="H27" s="45" t="s">
        <v>52</v>
      </c>
      <c r="I27" s="45"/>
      <c r="J27" s="45"/>
      <c r="K27" s="45" t="s">
        <v>53</v>
      </c>
      <c r="L27" s="45"/>
      <c r="M27" s="45"/>
      <c r="R27" s="47"/>
      <c r="S27" s="47"/>
      <c r="T27" s="47"/>
      <c r="U27" s="47"/>
      <c r="V27" s="47"/>
      <c r="W27" s="47"/>
      <c r="X27" s="47"/>
      <c r="Y27" s="47"/>
      <c r="Z27" s="47"/>
    </row>
    <row r="28" spans="1:26" ht="33" customHeight="1" x14ac:dyDescent="0.25">
      <c r="A28" s="45"/>
      <c r="B28" s="45"/>
      <c r="C28" s="45"/>
      <c r="D28" s="45"/>
      <c r="E28" s="23" t="s">
        <v>54</v>
      </c>
      <c r="F28" s="23" t="s">
        <v>55</v>
      </c>
      <c r="G28" s="23" t="s">
        <v>56</v>
      </c>
      <c r="H28" s="23" t="s">
        <v>54</v>
      </c>
      <c r="I28" s="23" t="s">
        <v>55</v>
      </c>
      <c r="J28" s="23" t="s">
        <v>56</v>
      </c>
      <c r="K28" s="23" t="s">
        <v>54</v>
      </c>
      <c r="L28" s="23" t="s">
        <v>55</v>
      </c>
      <c r="M28" s="23" t="s">
        <v>56</v>
      </c>
      <c r="R28" s="5"/>
      <c r="S28" s="5"/>
      <c r="T28" s="5"/>
      <c r="U28" s="5"/>
      <c r="V28" s="5"/>
      <c r="W28" s="5"/>
      <c r="X28" s="5"/>
      <c r="Y28" s="5"/>
      <c r="Z28" s="5"/>
    </row>
    <row r="29" spans="1:26" ht="15.75" customHeight="1" x14ac:dyDescent="0.25">
      <c r="A29" s="23">
        <v>1</v>
      </c>
      <c r="B29" s="45">
        <v>2</v>
      </c>
      <c r="C29" s="45"/>
      <c r="D29" s="45"/>
      <c r="E29" s="23">
        <v>3</v>
      </c>
      <c r="F29" s="23">
        <v>4</v>
      </c>
      <c r="G29" s="23">
        <v>5</v>
      </c>
      <c r="H29" s="23">
        <v>6</v>
      </c>
      <c r="I29" s="23">
        <v>7</v>
      </c>
      <c r="J29" s="23">
        <v>8</v>
      </c>
      <c r="K29" s="23">
        <v>9</v>
      </c>
      <c r="L29" s="23">
        <v>10</v>
      </c>
      <c r="M29" s="23">
        <v>11</v>
      </c>
      <c r="R29" s="5"/>
      <c r="S29" s="5"/>
      <c r="T29" s="5"/>
      <c r="U29" s="5"/>
      <c r="V29" s="5"/>
      <c r="W29" s="5"/>
      <c r="X29" s="5"/>
      <c r="Y29" s="5"/>
      <c r="Z29" s="5"/>
    </row>
    <row r="30" spans="1:26" ht="63" customHeight="1" x14ac:dyDescent="0.25">
      <c r="A30" s="23"/>
      <c r="B30" s="40" t="s">
        <v>67</v>
      </c>
      <c r="C30" s="40"/>
      <c r="D30" s="40"/>
      <c r="E30" s="22">
        <v>3511988</v>
      </c>
      <c r="F30" s="22">
        <v>88478</v>
      </c>
      <c r="G30" s="22">
        <f>E30+F30</f>
        <v>3600466</v>
      </c>
      <c r="H30" s="22">
        <v>3475827</v>
      </c>
      <c r="I30" s="22">
        <v>87966</v>
      </c>
      <c r="J30" s="22">
        <f>H30+I30</f>
        <v>3563793</v>
      </c>
      <c r="K30" s="22">
        <f>H30-E30</f>
        <v>-36161</v>
      </c>
      <c r="L30" s="22">
        <f>I30-F30</f>
        <v>-512</v>
      </c>
      <c r="M30" s="22">
        <f>J30-G30</f>
        <v>-36673</v>
      </c>
      <c r="R30" s="5"/>
      <c r="S30" s="5"/>
      <c r="T30" s="5"/>
      <c r="U30" s="5"/>
      <c r="V30" s="5"/>
      <c r="W30" s="5"/>
      <c r="X30" s="5"/>
      <c r="Y30" s="5"/>
      <c r="Z30" s="5"/>
    </row>
    <row r="31" spans="1:26" ht="69" customHeight="1" x14ac:dyDescent="0.25">
      <c r="A31" s="48" t="s">
        <v>68</v>
      </c>
      <c r="B31" s="48"/>
      <c r="C31" s="48"/>
      <c r="D31" s="48"/>
      <c r="E31" s="48"/>
      <c r="F31" s="48"/>
      <c r="G31" s="48"/>
      <c r="H31" s="48"/>
      <c r="I31" s="48"/>
      <c r="J31" s="48"/>
      <c r="K31" s="48"/>
      <c r="L31" s="48"/>
      <c r="M31" s="48"/>
    </row>
    <row r="33" spans="1:13" ht="14.1" customHeight="1" x14ac:dyDescent="0.25">
      <c r="A33" s="49" t="s">
        <v>57</v>
      </c>
      <c r="B33" s="49"/>
      <c r="C33" s="49"/>
      <c r="D33" s="49"/>
      <c r="E33" s="49"/>
      <c r="F33" s="49"/>
      <c r="G33" s="49"/>
      <c r="H33" s="49"/>
      <c r="I33" s="49"/>
      <c r="J33" s="49"/>
      <c r="K33" s="49"/>
      <c r="L33" s="49"/>
      <c r="M33" s="49"/>
    </row>
    <row r="34" spans="1:13" x14ac:dyDescent="0.25">
      <c r="M34" s="1" t="s">
        <v>7</v>
      </c>
    </row>
    <row r="35" spans="1:13" ht="31.5" customHeight="1" x14ac:dyDescent="0.25">
      <c r="A35" s="45" t="s">
        <v>3</v>
      </c>
      <c r="B35" s="45" t="s">
        <v>58</v>
      </c>
      <c r="C35" s="45"/>
      <c r="D35" s="45"/>
      <c r="E35" s="45" t="s">
        <v>51</v>
      </c>
      <c r="F35" s="45"/>
      <c r="G35" s="45"/>
      <c r="H35" s="45" t="s">
        <v>52</v>
      </c>
      <c r="I35" s="45"/>
      <c r="J35" s="45"/>
      <c r="K35" s="45" t="s">
        <v>53</v>
      </c>
      <c r="L35" s="45"/>
      <c r="M35" s="45"/>
    </row>
    <row r="36" spans="1:13" ht="33.75" customHeight="1" x14ac:dyDescent="0.25">
      <c r="A36" s="45"/>
      <c r="B36" s="45"/>
      <c r="C36" s="45"/>
      <c r="D36" s="45"/>
      <c r="E36" s="23" t="s">
        <v>54</v>
      </c>
      <c r="F36" s="23" t="s">
        <v>55</v>
      </c>
      <c r="G36" s="23" t="s">
        <v>56</v>
      </c>
      <c r="H36" s="23" t="s">
        <v>54</v>
      </c>
      <c r="I36" s="23" t="s">
        <v>55</v>
      </c>
      <c r="J36" s="23" t="s">
        <v>56</v>
      </c>
      <c r="K36" s="23" t="s">
        <v>54</v>
      </c>
      <c r="L36" s="23" t="s">
        <v>55</v>
      </c>
      <c r="M36" s="23" t="s">
        <v>56</v>
      </c>
    </row>
    <row r="37" spans="1:13" ht="15.75" customHeight="1" x14ac:dyDescent="0.25">
      <c r="A37" s="23">
        <v>1</v>
      </c>
      <c r="B37" s="45">
        <v>2</v>
      </c>
      <c r="C37" s="45"/>
      <c r="D37" s="45"/>
      <c r="E37" s="23">
        <v>3</v>
      </c>
      <c r="F37" s="23">
        <v>4</v>
      </c>
      <c r="G37" s="23">
        <v>5</v>
      </c>
      <c r="H37" s="23">
        <v>6</v>
      </c>
      <c r="I37" s="23">
        <v>7</v>
      </c>
      <c r="J37" s="23">
        <v>8</v>
      </c>
      <c r="K37" s="23">
        <v>9</v>
      </c>
      <c r="L37" s="23">
        <v>10</v>
      </c>
      <c r="M37" s="23">
        <v>11</v>
      </c>
    </row>
    <row r="38" spans="1:13" ht="58.9" customHeight="1" x14ac:dyDescent="0.25">
      <c r="A38" s="23"/>
      <c r="B38" s="38" t="s">
        <v>8</v>
      </c>
      <c r="C38" s="38"/>
      <c r="D38" s="38"/>
      <c r="E38" s="22">
        <f>E30</f>
        <v>3511988</v>
      </c>
      <c r="F38" s="22">
        <f>F30</f>
        <v>88478</v>
      </c>
      <c r="G38" s="22">
        <f>E38+F38</f>
        <v>3600466</v>
      </c>
      <c r="H38" s="22">
        <f t="shared" ref="H38:M38" si="0">H30</f>
        <v>3475827</v>
      </c>
      <c r="I38" s="22">
        <f t="shared" si="0"/>
        <v>87966</v>
      </c>
      <c r="J38" s="22">
        <f t="shared" si="0"/>
        <v>3563793</v>
      </c>
      <c r="K38" s="22">
        <f t="shared" si="0"/>
        <v>-36161</v>
      </c>
      <c r="L38" s="22">
        <f t="shared" si="0"/>
        <v>-512</v>
      </c>
      <c r="M38" s="22">
        <f t="shared" si="0"/>
        <v>-36673</v>
      </c>
    </row>
    <row r="39" spans="1:13" x14ac:dyDescent="0.25">
      <c r="G39" s="2" t="s">
        <v>59</v>
      </c>
    </row>
    <row r="40" spans="1:13" x14ac:dyDescent="0.25">
      <c r="A40" s="13" t="s">
        <v>60</v>
      </c>
    </row>
    <row r="42" spans="1:13" ht="28.35" customHeight="1" x14ac:dyDescent="0.25">
      <c r="A42" s="45" t="s">
        <v>61</v>
      </c>
      <c r="B42" s="45" t="s">
        <v>62</v>
      </c>
      <c r="C42" s="45" t="s">
        <v>9</v>
      </c>
      <c r="D42" s="45" t="s">
        <v>10</v>
      </c>
      <c r="E42" s="45" t="s">
        <v>51</v>
      </c>
      <c r="F42" s="45"/>
      <c r="G42" s="45"/>
      <c r="H42" s="45" t="s">
        <v>63</v>
      </c>
      <c r="I42" s="45"/>
      <c r="J42" s="45"/>
      <c r="K42" s="45" t="s">
        <v>53</v>
      </c>
      <c r="L42" s="45"/>
      <c r="M42" s="45"/>
    </row>
    <row r="43" spans="1:13" ht="30.75" customHeight="1" x14ac:dyDescent="0.25">
      <c r="A43" s="45"/>
      <c r="B43" s="45"/>
      <c r="C43" s="45"/>
      <c r="D43" s="45"/>
      <c r="E43" s="45"/>
      <c r="F43" s="45"/>
      <c r="G43" s="45"/>
      <c r="H43" s="45"/>
      <c r="I43" s="45"/>
      <c r="J43" s="45"/>
      <c r="K43" s="45"/>
      <c r="L43" s="45"/>
      <c r="M43" s="45"/>
    </row>
    <row r="44" spans="1:13" ht="47.25" x14ac:dyDescent="0.25">
      <c r="A44" s="45"/>
      <c r="B44" s="45"/>
      <c r="C44" s="45"/>
      <c r="D44" s="45"/>
      <c r="E44" s="23" t="s">
        <v>54</v>
      </c>
      <c r="F44" s="23" t="s">
        <v>55</v>
      </c>
      <c r="G44" s="23" t="s">
        <v>56</v>
      </c>
      <c r="H44" s="23" t="s">
        <v>54</v>
      </c>
      <c r="I44" s="23" t="s">
        <v>55</v>
      </c>
      <c r="J44" s="23" t="s">
        <v>56</v>
      </c>
      <c r="K44" s="23" t="s">
        <v>54</v>
      </c>
      <c r="L44" s="23" t="s">
        <v>55</v>
      </c>
      <c r="M44" s="23" t="s">
        <v>56</v>
      </c>
    </row>
    <row r="45" spans="1:13" x14ac:dyDescent="0.25">
      <c r="A45" s="23">
        <v>1</v>
      </c>
      <c r="B45" s="23">
        <v>2</v>
      </c>
      <c r="C45" s="23">
        <v>3</v>
      </c>
      <c r="D45" s="23">
        <v>4</v>
      </c>
      <c r="E45" s="23">
        <v>5</v>
      </c>
      <c r="F45" s="23">
        <v>6</v>
      </c>
      <c r="G45" s="23">
        <v>7</v>
      </c>
      <c r="H45" s="23">
        <v>8</v>
      </c>
      <c r="I45" s="23">
        <v>9</v>
      </c>
      <c r="J45" s="23">
        <v>10</v>
      </c>
      <c r="K45" s="23">
        <v>11</v>
      </c>
      <c r="L45" s="23">
        <v>12</v>
      </c>
      <c r="M45" s="23">
        <v>13</v>
      </c>
    </row>
    <row r="46" spans="1:13" ht="15.6" customHeight="1" x14ac:dyDescent="0.25">
      <c r="A46" s="23">
        <v>1</v>
      </c>
      <c r="B46" s="39" t="s">
        <v>11</v>
      </c>
      <c r="C46" s="39"/>
      <c r="D46" s="39"/>
      <c r="E46" s="39"/>
      <c r="F46" s="39"/>
      <c r="G46" s="39"/>
      <c r="H46" s="39"/>
      <c r="I46" s="39"/>
      <c r="J46" s="39"/>
      <c r="K46" s="39"/>
      <c r="L46" s="39"/>
      <c r="M46" s="39"/>
    </row>
    <row r="47" spans="1:13" ht="36.6" customHeight="1" x14ac:dyDescent="0.25">
      <c r="A47" s="24"/>
      <c r="B47" s="25" t="s">
        <v>69</v>
      </c>
      <c r="C47" s="26" t="s">
        <v>12</v>
      </c>
      <c r="D47" s="27" t="s">
        <v>13</v>
      </c>
      <c r="E47" s="23">
        <v>1</v>
      </c>
      <c r="F47" s="22" t="s">
        <v>71</v>
      </c>
      <c r="G47" s="23">
        <f>E47</f>
        <v>1</v>
      </c>
      <c r="H47" s="23">
        <v>1</v>
      </c>
      <c r="I47" s="22" t="s">
        <v>71</v>
      </c>
      <c r="J47" s="23">
        <f>H47</f>
        <v>1</v>
      </c>
      <c r="K47" s="23">
        <f>H47-G47</f>
        <v>0</v>
      </c>
      <c r="L47" s="22" t="s">
        <v>71</v>
      </c>
      <c r="M47" s="23">
        <f>K47</f>
        <v>0</v>
      </c>
    </row>
    <row r="48" spans="1:13" ht="22.15" customHeight="1" x14ac:dyDescent="0.25">
      <c r="A48" s="24"/>
      <c r="B48" s="25" t="s">
        <v>70</v>
      </c>
      <c r="C48" s="26" t="s">
        <v>14</v>
      </c>
      <c r="D48" s="26" t="s">
        <v>15</v>
      </c>
      <c r="E48" s="23">
        <v>27.25</v>
      </c>
      <c r="F48" s="22" t="s">
        <v>71</v>
      </c>
      <c r="G48" s="23">
        <f>E48</f>
        <v>27.25</v>
      </c>
      <c r="H48" s="23">
        <v>25.5</v>
      </c>
      <c r="I48" s="22" t="s">
        <v>71</v>
      </c>
      <c r="J48" s="23">
        <f>H48</f>
        <v>25.5</v>
      </c>
      <c r="K48" s="23">
        <f>H48-G48</f>
        <v>-1.75</v>
      </c>
      <c r="L48" s="22" t="s">
        <v>71</v>
      </c>
      <c r="M48" s="23">
        <f>K48</f>
        <v>-1.75</v>
      </c>
    </row>
    <row r="49" spans="1:256" ht="30" customHeight="1" x14ac:dyDescent="0.25">
      <c r="A49" s="24"/>
      <c r="B49" s="28" t="s">
        <v>86</v>
      </c>
      <c r="C49" s="26" t="s">
        <v>16</v>
      </c>
      <c r="D49" s="26" t="s">
        <v>17</v>
      </c>
      <c r="E49" s="23">
        <v>3511.9879999999998</v>
      </c>
      <c r="F49" s="23">
        <v>88.477999999999994</v>
      </c>
      <c r="G49" s="23">
        <f>E49+F49</f>
        <v>3600.4659999999999</v>
      </c>
      <c r="H49" s="23">
        <f t="shared" ref="H49:M49" si="1">H38/1000</f>
        <v>3475.8270000000002</v>
      </c>
      <c r="I49" s="23">
        <f t="shared" si="1"/>
        <v>87.965999999999994</v>
      </c>
      <c r="J49" s="23">
        <f t="shared" si="1"/>
        <v>3563.7930000000001</v>
      </c>
      <c r="K49" s="23">
        <f t="shared" si="1"/>
        <v>-36.161000000000001</v>
      </c>
      <c r="L49" s="23">
        <f t="shared" si="1"/>
        <v>-0.51200000000000001</v>
      </c>
      <c r="M49" s="23">
        <f t="shared" si="1"/>
        <v>-36.673000000000002</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11" customHeight="1" x14ac:dyDescent="0.25">
      <c r="A50" s="38" t="s">
        <v>88</v>
      </c>
      <c r="B50" s="38"/>
      <c r="C50" s="38"/>
      <c r="D50" s="38"/>
      <c r="E50" s="38"/>
      <c r="F50" s="38"/>
      <c r="G50" s="38"/>
      <c r="H50" s="38"/>
      <c r="I50" s="38"/>
      <c r="J50" s="38"/>
      <c r="K50" s="38"/>
      <c r="L50" s="38"/>
      <c r="M50" s="38"/>
    </row>
    <row r="51" spans="1:256" ht="15.6" customHeight="1" x14ac:dyDescent="0.25">
      <c r="A51" s="23">
        <v>2</v>
      </c>
      <c r="B51" s="39" t="s">
        <v>18</v>
      </c>
      <c r="C51" s="39"/>
      <c r="D51" s="39"/>
      <c r="E51" s="39"/>
      <c r="F51" s="39"/>
      <c r="G51" s="39"/>
      <c r="H51" s="39"/>
      <c r="I51" s="39"/>
      <c r="J51" s="39"/>
      <c r="K51" s="39"/>
      <c r="L51" s="39"/>
      <c r="M51" s="39"/>
    </row>
    <row r="52" spans="1:256" ht="64.150000000000006" customHeight="1" x14ac:dyDescent="0.25">
      <c r="A52" s="24"/>
      <c r="B52" s="28" t="s">
        <v>72</v>
      </c>
      <c r="C52" s="26" t="s">
        <v>12</v>
      </c>
      <c r="D52" s="27" t="s">
        <v>19</v>
      </c>
      <c r="E52" s="23">
        <v>117</v>
      </c>
      <c r="F52" s="22" t="s">
        <v>71</v>
      </c>
      <c r="G52" s="23">
        <f>E52</f>
        <v>117</v>
      </c>
      <c r="H52" s="23">
        <v>137</v>
      </c>
      <c r="I52" s="22" t="s">
        <v>71</v>
      </c>
      <c r="J52" s="23">
        <f>H52</f>
        <v>137</v>
      </c>
      <c r="K52" s="23">
        <f>H52-G52</f>
        <v>20</v>
      </c>
      <c r="L52" s="22" t="s">
        <v>71</v>
      </c>
      <c r="M52" s="23">
        <f>K52</f>
        <v>20</v>
      </c>
      <c r="Q52" s="8">
        <f>O52-100</f>
        <v>-100</v>
      </c>
    </row>
    <row r="53" spans="1:256" ht="44.85" customHeight="1" x14ac:dyDescent="0.25">
      <c r="A53" s="30"/>
      <c r="B53" s="28" t="s">
        <v>20</v>
      </c>
      <c r="C53" s="26" t="s">
        <v>12</v>
      </c>
      <c r="D53" s="26" t="s">
        <v>19</v>
      </c>
      <c r="E53" s="23">
        <v>66</v>
      </c>
      <c r="F53" s="22" t="s">
        <v>71</v>
      </c>
      <c r="G53" s="23">
        <f>E53</f>
        <v>66</v>
      </c>
      <c r="H53" s="29">
        <v>67</v>
      </c>
      <c r="I53" s="22" t="s">
        <v>71</v>
      </c>
      <c r="J53" s="23">
        <f>H53</f>
        <v>67</v>
      </c>
      <c r="K53" s="23">
        <f>H53-G53</f>
        <v>1</v>
      </c>
      <c r="L53" s="22" t="s">
        <v>71</v>
      </c>
      <c r="M53" s="23">
        <f>K53</f>
        <v>1</v>
      </c>
    </row>
    <row r="54" spans="1:256" ht="44.85" customHeight="1" x14ac:dyDescent="0.25">
      <c r="A54" s="30"/>
      <c r="B54" s="28" t="s">
        <v>21</v>
      </c>
      <c r="C54" s="26" t="s">
        <v>22</v>
      </c>
      <c r="D54" s="26" t="s">
        <v>23</v>
      </c>
      <c r="E54" s="23">
        <v>10300</v>
      </c>
      <c r="F54" s="22" t="s">
        <v>71</v>
      </c>
      <c r="G54" s="23">
        <f>E54</f>
        <v>10300</v>
      </c>
      <c r="H54" s="29">
        <v>11642</v>
      </c>
      <c r="I54" s="22" t="s">
        <v>71</v>
      </c>
      <c r="J54" s="23">
        <f>H54</f>
        <v>11642</v>
      </c>
      <c r="K54" s="23">
        <f>H54-G54</f>
        <v>1342</v>
      </c>
      <c r="L54" s="22" t="s">
        <v>71</v>
      </c>
      <c r="M54" s="23">
        <f>K54</f>
        <v>1342</v>
      </c>
      <c r="N54" s="36"/>
    </row>
    <row r="55" spans="1:256" ht="42" customHeight="1" x14ac:dyDescent="0.25">
      <c r="A55" s="30"/>
      <c r="B55" s="28" t="s">
        <v>24</v>
      </c>
      <c r="C55" s="26" t="s">
        <v>12</v>
      </c>
      <c r="D55" s="26" t="s">
        <v>19</v>
      </c>
      <c r="E55" s="23">
        <v>7050</v>
      </c>
      <c r="F55" s="22" t="s">
        <v>71</v>
      </c>
      <c r="G55" s="23">
        <f>E55</f>
        <v>7050</v>
      </c>
      <c r="H55" s="29">
        <v>6650</v>
      </c>
      <c r="I55" s="22" t="s">
        <v>71</v>
      </c>
      <c r="J55" s="23">
        <f>H55</f>
        <v>6650</v>
      </c>
      <c r="K55" s="23">
        <f>H55-G55</f>
        <v>-400</v>
      </c>
      <c r="L55" s="22" t="s">
        <v>71</v>
      </c>
      <c r="M55" s="23">
        <f>K55</f>
        <v>-400</v>
      </c>
    </row>
    <row r="56" spans="1:256" ht="54" customHeight="1" x14ac:dyDescent="0.25">
      <c r="A56" s="30"/>
      <c r="B56" s="28" t="s">
        <v>25</v>
      </c>
      <c r="C56" s="26" t="s">
        <v>12</v>
      </c>
      <c r="D56" s="26" t="s">
        <v>19</v>
      </c>
      <c r="E56" s="23">
        <v>1620</v>
      </c>
      <c r="F56" s="22" t="s">
        <v>71</v>
      </c>
      <c r="G56" s="23">
        <f>E56</f>
        <v>1620</v>
      </c>
      <c r="H56" s="29">
        <v>1025</v>
      </c>
      <c r="I56" s="22" t="s">
        <v>71</v>
      </c>
      <c r="J56" s="23">
        <f>H56</f>
        <v>1025</v>
      </c>
      <c r="K56" s="23">
        <f>H56-G56</f>
        <v>-595</v>
      </c>
      <c r="L56" s="22" t="s">
        <v>71</v>
      </c>
      <c r="M56" s="23">
        <f>K56</f>
        <v>-595</v>
      </c>
    </row>
    <row r="57" spans="1:256" ht="114" customHeight="1" x14ac:dyDescent="0.25">
      <c r="A57" s="38" t="s">
        <v>73</v>
      </c>
      <c r="B57" s="38"/>
      <c r="C57" s="38"/>
      <c r="D57" s="38"/>
      <c r="E57" s="38"/>
      <c r="F57" s="38"/>
      <c r="G57" s="38"/>
      <c r="H57" s="38"/>
      <c r="I57" s="38"/>
      <c r="J57" s="38"/>
      <c r="K57" s="38"/>
      <c r="L57" s="38"/>
      <c r="M57" s="38"/>
    </row>
    <row r="58" spans="1:256" ht="15.6" customHeight="1" x14ac:dyDescent="0.25">
      <c r="A58" s="23">
        <v>3</v>
      </c>
      <c r="B58" s="39" t="s">
        <v>26</v>
      </c>
      <c r="C58" s="39"/>
      <c r="D58" s="39"/>
      <c r="E58" s="39"/>
      <c r="F58" s="39"/>
      <c r="G58" s="39"/>
      <c r="H58" s="39"/>
      <c r="I58" s="39"/>
      <c r="J58" s="39"/>
      <c r="K58" s="39"/>
      <c r="L58" s="39"/>
      <c r="M58" s="39"/>
    </row>
    <row r="59" spans="1:256" ht="56.45" customHeight="1" x14ac:dyDescent="0.25">
      <c r="A59" s="24"/>
      <c r="B59" s="32" t="s">
        <v>76</v>
      </c>
      <c r="C59" s="26" t="s">
        <v>64</v>
      </c>
      <c r="D59" s="27" t="s">
        <v>74</v>
      </c>
      <c r="E59" s="22">
        <v>128880</v>
      </c>
      <c r="F59" s="22">
        <v>3247</v>
      </c>
      <c r="G59" s="22">
        <f>E59+F59</f>
        <v>132127</v>
      </c>
      <c r="H59" s="22">
        <f>H38/H48</f>
        <v>136306.9411764706</v>
      </c>
      <c r="I59" s="22">
        <f>I38/25.5</f>
        <v>3449.6470588235293</v>
      </c>
      <c r="J59" s="22">
        <f>H59+I59</f>
        <v>139756.58823529413</v>
      </c>
      <c r="K59" s="22">
        <f>H59-E59</f>
        <v>7426.9411764706019</v>
      </c>
      <c r="L59" s="22">
        <f>I59-F59</f>
        <v>202.64705882352928</v>
      </c>
      <c r="M59" s="22">
        <f>J59-G59</f>
        <v>7629.5882352941262</v>
      </c>
    </row>
    <row r="60" spans="1:256" ht="38.450000000000003" customHeight="1" x14ac:dyDescent="0.25">
      <c r="A60" s="24"/>
      <c r="B60" s="28" t="s">
        <v>28</v>
      </c>
      <c r="C60" s="26" t="s">
        <v>27</v>
      </c>
      <c r="D60" s="26" t="s">
        <v>29</v>
      </c>
      <c r="E60" s="29">
        <v>492</v>
      </c>
      <c r="F60" s="22" t="s">
        <v>71</v>
      </c>
      <c r="G60" s="23">
        <v>492</v>
      </c>
      <c r="H60" s="35">
        <v>492</v>
      </c>
      <c r="I60" s="22" t="s">
        <v>71</v>
      </c>
      <c r="J60" s="35">
        <v>492</v>
      </c>
      <c r="K60" s="35">
        <f>H60-E60</f>
        <v>0</v>
      </c>
      <c r="L60" s="22" t="s">
        <v>71</v>
      </c>
      <c r="M60" s="35">
        <f>J60-G60</f>
        <v>0</v>
      </c>
    </row>
    <row r="61" spans="1:256" ht="46.15" customHeight="1" x14ac:dyDescent="0.25">
      <c r="A61" s="38" t="s">
        <v>85</v>
      </c>
      <c r="B61" s="38"/>
      <c r="C61" s="38"/>
      <c r="D61" s="38"/>
      <c r="E61" s="38"/>
      <c r="F61" s="38"/>
      <c r="G61" s="38"/>
      <c r="H61" s="38"/>
      <c r="I61" s="38"/>
      <c r="J61" s="38"/>
      <c r="K61" s="38"/>
      <c r="L61" s="38"/>
      <c r="M61" s="38"/>
    </row>
    <row r="62" spans="1:256" ht="15.6" customHeight="1" x14ac:dyDescent="0.25">
      <c r="A62" s="23">
        <v>4</v>
      </c>
      <c r="B62" s="39" t="s">
        <v>30</v>
      </c>
      <c r="C62" s="39"/>
      <c r="D62" s="39"/>
      <c r="E62" s="39"/>
      <c r="F62" s="39"/>
      <c r="G62" s="39"/>
      <c r="H62" s="39"/>
      <c r="I62" s="39"/>
      <c r="J62" s="39"/>
      <c r="K62" s="39"/>
      <c r="L62" s="39"/>
      <c r="M62" s="39"/>
    </row>
    <row r="63" spans="1:256" ht="48.6" customHeight="1" x14ac:dyDescent="0.25">
      <c r="A63" s="24"/>
      <c r="B63" s="34" t="s">
        <v>77</v>
      </c>
      <c r="C63" s="33" t="s">
        <v>31</v>
      </c>
      <c r="D63" s="27" t="s">
        <v>32</v>
      </c>
      <c r="E63" s="29">
        <v>105</v>
      </c>
      <c r="F63" s="22" t="s">
        <v>71</v>
      </c>
      <c r="G63" s="23">
        <f>E63</f>
        <v>105</v>
      </c>
      <c r="H63" s="31">
        <f>11885/6971*100</f>
        <v>170.49203844498638</v>
      </c>
      <c r="I63" s="22" t="s">
        <v>71</v>
      </c>
      <c r="J63" s="31">
        <f>H63</f>
        <v>170.49203844498638</v>
      </c>
      <c r="K63" s="31">
        <f>J63-G63</f>
        <v>65.492038444986377</v>
      </c>
      <c r="L63" s="31"/>
      <c r="M63" s="31">
        <f>K63</f>
        <v>65.492038444986377</v>
      </c>
    </row>
    <row r="64" spans="1:256" ht="47.45" customHeight="1" x14ac:dyDescent="0.25">
      <c r="A64" s="24"/>
      <c r="B64" s="34" t="s">
        <v>78</v>
      </c>
      <c r="C64" s="33" t="s">
        <v>31</v>
      </c>
      <c r="D64" s="27" t="s">
        <v>74</v>
      </c>
      <c r="E64" s="29">
        <v>105</v>
      </c>
      <c r="F64" s="22" t="s">
        <v>71</v>
      </c>
      <c r="G64" s="23">
        <f>E64</f>
        <v>105</v>
      </c>
      <c r="H64" s="31">
        <f>5461/4693*100</f>
        <v>116.36479863626678</v>
      </c>
      <c r="I64" s="22" t="s">
        <v>71</v>
      </c>
      <c r="J64" s="31">
        <f>H64</f>
        <v>116.36479863626678</v>
      </c>
      <c r="K64" s="31">
        <f>J64-G64</f>
        <v>11.364798636266784</v>
      </c>
      <c r="L64" s="31"/>
      <c r="M64" s="31">
        <f>K64</f>
        <v>11.364798636266784</v>
      </c>
    </row>
    <row r="65" spans="1:13" ht="78.599999999999994" customHeight="1" x14ac:dyDescent="0.25">
      <c r="A65" s="24"/>
      <c r="B65" s="34" t="s">
        <v>79</v>
      </c>
      <c r="C65" s="33" t="s">
        <v>31</v>
      </c>
      <c r="D65" s="27" t="s">
        <v>75</v>
      </c>
      <c r="E65" s="29">
        <v>107</v>
      </c>
      <c r="F65" s="22" t="s">
        <v>71</v>
      </c>
      <c r="G65" s="23">
        <f>E65</f>
        <v>107</v>
      </c>
      <c r="H65" s="31">
        <f>(1025/1610*100)</f>
        <v>63.664596273291927</v>
      </c>
      <c r="I65" s="22" t="s">
        <v>71</v>
      </c>
      <c r="J65" s="31">
        <f>H65</f>
        <v>63.664596273291927</v>
      </c>
      <c r="K65" s="31">
        <f>H65-E65</f>
        <v>-43.335403726708073</v>
      </c>
      <c r="L65" s="31"/>
      <c r="M65" s="31">
        <f>K65</f>
        <v>-43.335403726708073</v>
      </c>
    </row>
    <row r="66" spans="1:13" ht="44.45" customHeight="1" x14ac:dyDescent="0.25">
      <c r="A66" s="38" t="s">
        <v>87</v>
      </c>
      <c r="B66" s="38"/>
      <c r="C66" s="38"/>
      <c r="D66" s="38"/>
      <c r="E66" s="38"/>
      <c r="F66" s="38"/>
      <c r="G66" s="38"/>
      <c r="H66" s="38"/>
      <c r="I66" s="38"/>
      <c r="J66" s="38"/>
      <c r="K66" s="38"/>
      <c r="L66" s="38"/>
      <c r="M66" s="38"/>
    </row>
    <row r="67" spans="1:13" ht="78.599999999999994" customHeight="1" x14ac:dyDescent="0.25">
      <c r="A67" s="40" t="s">
        <v>89</v>
      </c>
      <c r="B67" s="40"/>
      <c r="C67" s="40"/>
      <c r="D67" s="40"/>
      <c r="E67" s="40"/>
      <c r="F67" s="40"/>
      <c r="G67" s="40"/>
      <c r="H67" s="40"/>
      <c r="I67" s="40"/>
      <c r="J67" s="40"/>
      <c r="K67" s="40"/>
      <c r="L67" s="40"/>
      <c r="M67" s="40"/>
    </row>
    <row r="68" spans="1:13" ht="33" customHeight="1" x14ac:dyDescent="0.25">
      <c r="A68" s="46" t="s">
        <v>84</v>
      </c>
      <c r="B68" s="46"/>
      <c r="C68" s="46"/>
      <c r="D68" s="46"/>
      <c r="E68" s="46"/>
      <c r="F68" s="46"/>
      <c r="G68" s="46"/>
      <c r="H68" s="46"/>
      <c r="I68" s="46"/>
      <c r="J68" s="46"/>
      <c r="K68" s="46"/>
      <c r="L68" s="46"/>
      <c r="M68" s="46"/>
    </row>
    <row r="69" spans="1:13" ht="21.6" customHeight="1" x14ac:dyDescent="0.25">
      <c r="A69" s="14" t="s">
        <v>65</v>
      </c>
      <c r="B69" s="14"/>
      <c r="C69" s="14"/>
      <c r="D69" s="14"/>
      <c r="E69" s="8"/>
      <c r="F69" s="8"/>
      <c r="G69" s="8"/>
      <c r="H69" s="8"/>
      <c r="I69" s="8"/>
      <c r="J69" s="8"/>
      <c r="K69" s="8"/>
      <c r="L69" s="8"/>
      <c r="M69" s="8"/>
    </row>
    <row r="70" spans="1:13" x14ac:dyDescent="0.25">
      <c r="A70" s="42" t="s">
        <v>80</v>
      </c>
      <c r="B70" s="42"/>
      <c r="C70" s="42"/>
      <c r="D70" s="42"/>
      <c r="E70" s="42"/>
      <c r="F70" s="8"/>
      <c r="G70" s="8"/>
      <c r="H70" s="8"/>
      <c r="I70" s="8"/>
      <c r="J70" s="8"/>
      <c r="K70" s="8"/>
      <c r="L70" s="8"/>
      <c r="M70" s="8"/>
    </row>
    <row r="71" spans="1:13" x14ac:dyDescent="0.25">
      <c r="A71" s="42"/>
      <c r="B71" s="42"/>
      <c r="C71" s="42"/>
      <c r="D71" s="42"/>
      <c r="E71" s="42"/>
      <c r="F71" s="8"/>
      <c r="G71" s="43"/>
      <c r="H71" s="43"/>
      <c r="I71" s="8"/>
      <c r="J71" s="41" t="s">
        <v>81</v>
      </c>
      <c r="K71" s="41"/>
      <c r="L71" s="41"/>
      <c r="M71" s="41"/>
    </row>
    <row r="72" spans="1:13" ht="15.75" customHeight="1" x14ac:dyDescent="0.25">
      <c r="A72" s="6"/>
      <c r="B72" s="6"/>
      <c r="C72" s="6"/>
      <c r="D72" s="6"/>
      <c r="E72" s="6"/>
      <c r="F72" s="8"/>
      <c r="G72" s="8"/>
      <c r="H72" s="8"/>
      <c r="I72" s="8"/>
      <c r="J72" s="44" t="s">
        <v>33</v>
      </c>
      <c r="K72" s="44"/>
      <c r="L72" s="44"/>
      <c r="M72" s="44"/>
    </row>
    <row r="73" spans="1:13" ht="37.9" customHeight="1" x14ac:dyDescent="0.25">
      <c r="A73" s="42" t="s">
        <v>82</v>
      </c>
      <c r="B73" s="42"/>
      <c r="C73" s="42"/>
      <c r="D73" s="42"/>
      <c r="E73" s="42"/>
      <c r="F73" s="8"/>
      <c r="G73" s="43"/>
      <c r="H73" s="43"/>
      <c r="I73" s="8"/>
      <c r="J73" s="41" t="s">
        <v>83</v>
      </c>
      <c r="K73" s="41"/>
      <c r="L73" s="41"/>
      <c r="M73" s="41"/>
    </row>
    <row r="74" spans="1:13" ht="13.15" customHeight="1" x14ac:dyDescent="0.25">
      <c r="A74" s="42"/>
      <c r="B74" s="42"/>
      <c r="C74" s="42"/>
      <c r="D74" s="42"/>
      <c r="E74" s="42"/>
      <c r="F74" s="8"/>
      <c r="G74" s="8"/>
      <c r="H74" s="8"/>
      <c r="I74" s="8"/>
      <c r="J74" s="44" t="s">
        <v>33</v>
      </c>
      <c r="K74" s="44"/>
      <c r="L74" s="44"/>
      <c r="M74" s="44"/>
    </row>
    <row r="75" spans="1:13" ht="15.2" customHeight="1" x14ac:dyDescent="0.25">
      <c r="J75" s="37"/>
      <c r="K75" s="37"/>
      <c r="L75" s="37"/>
      <c r="M75" s="37"/>
    </row>
  </sheetData>
  <sheetProtection selectLockedCells="1" selectUnlockedCells="1"/>
  <mergeCells count="60">
    <mergeCell ref="A11:A12"/>
    <mergeCell ref="E12:M12"/>
    <mergeCell ref="J1:M4"/>
    <mergeCell ref="A5:M5"/>
    <mergeCell ref="A6:M6"/>
    <mergeCell ref="A7:A8"/>
    <mergeCell ref="E8:M8"/>
    <mergeCell ref="A9:A10"/>
    <mergeCell ref="E10:M10"/>
    <mergeCell ref="K27:M27"/>
    <mergeCell ref="R27:T27"/>
    <mergeCell ref="A13:M13"/>
    <mergeCell ref="B15:M15"/>
    <mergeCell ref="B16:M16"/>
    <mergeCell ref="A18:M18"/>
    <mergeCell ref="B22:M22"/>
    <mergeCell ref="B23:M23"/>
    <mergeCell ref="U27:W27"/>
    <mergeCell ref="X27:Z27"/>
    <mergeCell ref="B29:D29"/>
    <mergeCell ref="B30:D30"/>
    <mergeCell ref="A31:M31"/>
    <mergeCell ref="A33:M33"/>
    <mergeCell ref="A27:A28"/>
    <mergeCell ref="B27:D28"/>
    <mergeCell ref="E27:G27"/>
    <mergeCell ref="H27:J27"/>
    <mergeCell ref="A35:A36"/>
    <mergeCell ref="B35:D36"/>
    <mergeCell ref="E35:G35"/>
    <mergeCell ref="H35:J35"/>
    <mergeCell ref="K35:M35"/>
    <mergeCell ref="B37:D37"/>
    <mergeCell ref="B51:M51"/>
    <mergeCell ref="B38:D38"/>
    <mergeCell ref="A42:A44"/>
    <mergeCell ref="B42:B44"/>
    <mergeCell ref="C42:C44"/>
    <mergeCell ref="D42:D44"/>
    <mergeCell ref="E42:G43"/>
    <mergeCell ref="A57:M57"/>
    <mergeCell ref="B58:M58"/>
    <mergeCell ref="J72:M72"/>
    <mergeCell ref="A73:E74"/>
    <mergeCell ref="G73:H73"/>
    <mergeCell ref="H42:J43"/>
    <mergeCell ref="K42:M43"/>
    <mergeCell ref="B46:M46"/>
    <mergeCell ref="A50:M50"/>
    <mergeCell ref="A68:M68"/>
    <mergeCell ref="J75:M75"/>
    <mergeCell ref="A61:M61"/>
    <mergeCell ref="B62:M62"/>
    <mergeCell ref="A66:M66"/>
    <mergeCell ref="A67:M67"/>
    <mergeCell ref="J73:M73"/>
    <mergeCell ref="A70:E71"/>
    <mergeCell ref="G71:H71"/>
    <mergeCell ref="J71:M71"/>
    <mergeCell ref="J74:M74"/>
  </mergeCells>
  <pageMargins left="0.15972222222222221" right="0.15972222222222221" top="0.35" bottom="0.3" header="0.51180555555555551" footer="0.51180555555555551"/>
  <pageSetup paperSize="9"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1113121</vt:lpstr>
      <vt:lpstr>'1113121'!Область_друку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Шкляревська Олена Олександрівна</dc:creator>
  <cp:lastModifiedBy>Ліщук Петро Андрійович</cp:lastModifiedBy>
  <cp:lastPrinted>2020-02-04T15:56:33Z</cp:lastPrinted>
  <dcterms:created xsi:type="dcterms:W3CDTF">2020-01-23T15:03:04Z</dcterms:created>
  <dcterms:modified xsi:type="dcterms:W3CDTF">2020-02-04T16:00:21Z</dcterms:modified>
</cp:coreProperties>
</file>