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Спорт звіти\"/>
    </mc:Choice>
  </mc:AlternateContent>
  <bookViews>
    <workbookView xWindow="0" yWindow="0" windowWidth="20160" windowHeight="6810"/>
  </bookViews>
  <sheets>
    <sheet name="1113131" sheetId="3" r:id="rId1"/>
  </sheets>
  <definedNames>
    <definedName name="_xlnm.Print_Area" localSheetId="0">'1113131'!$A$1:$M$90</definedName>
  </definedNames>
  <calcPr calcId="152511"/>
</workbook>
</file>

<file path=xl/calcChain.xml><?xml version="1.0" encoding="utf-8"?>
<calcChain xmlns="http://schemas.openxmlformats.org/spreadsheetml/2006/main">
  <c r="M77" i="3" l="1"/>
  <c r="K77" i="3"/>
  <c r="J77" i="3"/>
  <c r="H77" i="3"/>
  <c r="M76" i="3"/>
  <c r="K76" i="3"/>
  <c r="J76" i="3"/>
  <c r="H76" i="3"/>
  <c r="K75" i="3"/>
  <c r="M75" i="3"/>
  <c r="H75" i="3"/>
  <c r="J75" i="3"/>
  <c r="M71" i="3"/>
  <c r="K71" i="3"/>
  <c r="J71" i="3"/>
  <c r="H71" i="3"/>
  <c r="M70" i="3"/>
  <c r="K70" i="3"/>
  <c r="J70" i="3"/>
  <c r="H70" i="3"/>
  <c r="M69" i="3"/>
  <c r="K69" i="3"/>
  <c r="J69" i="3"/>
  <c r="H69" i="3"/>
  <c r="M65" i="3"/>
  <c r="K65" i="3"/>
  <c r="K35" i="3"/>
  <c r="M35" i="3"/>
  <c r="J36" i="3"/>
  <c r="J35" i="3"/>
  <c r="J37" i="3"/>
  <c r="H37" i="3"/>
  <c r="H36" i="3"/>
  <c r="K36" i="3"/>
  <c r="M36" i="3"/>
  <c r="J45" i="3"/>
  <c r="G76" i="3"/>
  <c r="G77" i="3"/>
  <c r="G75" i="3"/>
  <c r="G70" i="3"/>
  <c r="G71" i="3"/>
  <c r="G69" i="3"/>
  <c r="G64" i="3"/>
  <c r="G65" i="3"/>
  <c r="G66" i="3"/>
  <c r="G63" i="3"/>
  <c r="K54" i="3"/>
  <c r="M54" i="3"/>
  <c r="K57" i="3"/>
  <c r="M57" i="3"/>
  <c r="K58" i="3"/>
  <c r="M58" i="3"/>
  <c r="K59" i="3"/>
  <c r="M59" i="3"/>
  <c r="L60" i="3"/>
  <c r="M60" i="3"/>
  <c r="G45" i="3"/>
  <c r="G36" i="3"/>
  <c r="G35" i="3"/>
  <c r="E37" i="3"/>
  <c r="G37" i="3"/>
  <c r="M37" i="3"/>
  <c r="K37" i="3"/>
</calcChain>
</file>

<file path=xl/sharedStrings.xml><?xml version="1.0" encoding="utf-8"?>
<sst xmlns="http://schemas.openxmlformats.org/spreadsheetml/2006/main" count="219" uniqueCount="96">
  <si>
    <t>Комплексна програма реалізаціїї молодіжної політики та розвитку фізичної культури і спорту у м.Хмельницькому на 2017- 2021 року</t>
  </si>
  <si>
    <t>Кількість штатних працівників</t>
  </si>
  <si>
    <t>в т. ч.</t>
  </si>
  <si>
    <t>адміністративний</t>
  </si>
  <si>
    <t>педагогічний</t>
  </si>
  <si>
    <t>спеціалісти</t>
  </si>
  <si>
    <t>обслуговуючий персонал</t>
  </si>
  <si>
    <t>Керівники секцій, які надають платні послуги</t>
  </si>
  <si>
    <t>од.</t>
  </si>
  <si>
    <t>штатний розпис</t>
  </si>
  <si>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</si>
  <si>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</si>
  <si>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</si>
  <si>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</si>
  <si>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</si>
  <si>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</si>
  <si>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</si>
  <si>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</si>
  <si>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</si>
  <si>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</si>
  <si>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</si>
  <si>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</si>
  <si>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</si>
  <si>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</si>
  <si>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</si>
  <si>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</si>
  <si>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</si>
  <si>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</si>
  <si>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</si>
  <si>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</si>
  <si>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</si>
  <si>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</si>
  <si>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</si>
  <si>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</si>
  <si>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(код)</t>
  </si>
  <si>
    <t>Ціль державної політики</t>
  </si>
  <si>
    <t>гривень</t>
  </si>
  <si>
    <t>(ініціали/ініціал, прізвище)</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</si>
  <si>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</si>
  <si>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</si>
  <si>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</si>
  <si>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</si>
  <si>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</si>
  <si>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</si>
  <si>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</si>
  <si>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</si>
  <si>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</si>
  <si>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</si>
  <si>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</si>
  <si>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</si>
  <si>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</si>
  <si>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</si>
  <si>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молоді та спорту Хмельницької міської ради</t>
  </si>
  <si>
    <t>грн.</t>
  </si>
  <si>
    <t>розрахунок</t>
  </si>
  <si>
    <t>%</t>
  </si>
  <si>
    <t>-7</t>
  </si>
  <si>
    <t>-1,1</t>
  </si>
  <si>
    <t>-4,1</t>
  </si>
  <si>
    <r>
      <t>про виконання паспорта бюджетної програми місцевого бюджету на</t>
    </r>
    <r>
      <rPr>
        <b/>
        <u/>
        <sz val="14"/>
        <color indexed="8"/>
        <rFont val="Times New Roman"/>
        <family val="1"/>
        <charset val="204"/>
      </rPr>
      <t xml:space="preserve">  2019</t>
    </r>
    <r>
      <rPr>
        <b/>
        <sz val="14"/>
        <color indexed="8"/>
        <rFont val="Times New Roman"/>
        <family val="1"/>
        <charset val="204"/>
      </rPr>
      <t xml:space="preserve">  рік</t>
    </r>
  </si>
  <si>
    <t>-</t>
  </si>
  <si>
    <t xml:space="preserve">Начальник управління </t>
  </si>
  <si>
    <t>Сергій РЕМЕЗ</t>
  </si>
  <si>
    <t>Завідувач фінансовим сектором</t>
  </si>
  <si>
    <t>Олена ШКЛЯРЕВСЬКА</t>
  </si>
  <si>
    <t>Здійснення заходів та реалізація проектів на виконання Державної цільової соціальної програми “Молодь України”</t>
  </si>
  <si>
    <t>забезпечення реалізації державної молодіжної політики, створення сприятливих умов для соціального становлення та розвитку дітей і молоді; організація навчання і виховання підлітків у позаурочний та позанавчальний час за місцем проживання.</t>
  </si>
  <si>
    <t>Створення сприятливих умов для соціального становлення та розвитку молоді.</t>
  </si>
  <si>
    <t>Організація оздоровлення та забезпечення відпочинком дітей, які потребують особливої соціальної уваги та підтримки.</t>
  </si>
  <si>
    <t>Організація молодіжних заходів соціального спрямування для молоді міста.</t>
  </si>
  <si>
    <t>кількість регіональних заходів державної політики з питань молоді</t>
  </si>
  <si>
    <t xml:space="preserve">     </t>
  </si>
  <si>
    <t>план заходів, накази</t>
  </si>
  <si>
    <t>кількість учасників регіональних заходів державної політики з питань молоді</t>
  </si>
  <si>
    <t>кількість заходів з оздоровлення</t>
  </si>
  <si>
    <t>кількість дітей, яким надані послуги з оздоровлення</t>
  </si>
  <si>
    <t>кількість дітей, яким надані послуги з відпочинку</t>
  </si>
  <si>
    <t>осіб</t>
  </si>
  <si>
    <t>звіти по проведеним заходам</t>
  </si>
  <si>
    <t>план заходів</t>
  </si>
  <si>
    <t>середні витрати на проведення одного регіонального заходу державної політики з питань молоді</t>
  </si>
  <si>
    <t xml:space="preserve">середні витрати на оздоровлення однієї дитини </t>
  </si>
  <si>
    <t xml:space="preserve">середні витрати на відпочинок однієї дитини </t>
  </si>
  <si>
    <t>калькуляція</t>
  </si>
  <si>
    <t>збільшення кількості молоді, охопленої регіональними заходами державної політики з питань молоді, порівняно з минулим роком</t>
  </si>
  <si>
    <t>динаміка середніх витрат на оздоровлення однієї дитини, порівняно              з минулим роком</t>
  </si>
  <si>
    <t>динаміка середніх витрат на відпочинок однієї дитини, порівняно                 з минулим роком</t>
  </si>
  <si>
    <t>Бюджетна програма 1113131 "Здійснення заходів та реалізація проектів на виконання Державної цільової соціальної програми “Молодь України" виконана за 2019 рік.</t>
  </si>
  <si>
    <t>-117 626</t>
  </si>
  <si>
    <t>2300</t>
  </si>
  <si>
    <r>
      <rPr>
        <b/>
        <sz val="10"/>
        <color indexed="8"/>
        <rFont val="Times New Roman"/>
        <family val="1"/>
        <charset val="204"/>
      </rPr>
      <t>Не використані кошти по ЗФ</t>
    </r>
    <r>
      <rPr>
        <sz val="10"/>
        <color indexed="8"/>
        <rFont val="Times New Roman"/>
        <family val="1"/>
        <charset val="204"/>
      </rPr>
      <t xml:space="preserve"> - 133126 грн. виникли в зв'язку із відміною проведення молодіжного форуму, який був запланований в грудні 2019 року на суму 145 000 грн. Збільшення касових видатків по забезпеченню путівками дітей в літні табори для їх оздоровдення та відпочинку на суму 15500 грн. пояснюється збільшенням вартості до 45 грн. (заплановано 36 грн.) на харчування однієї дитини, якій надані послуги з відпочинку. </t>
    </r>
  </si>
  <si>
    <t>Забезпечення путівками дітей в літні табори для їх оздоровлення та відпочинку.</t>
  </si>
  <si>
    <t xml:space="preserve"> 
Причина розбіжностей між фактичними та затвердженими результативними показниками по кількості дітей  на 1 особу, яким надані послуги з оздоровлення, пояснюється збільшенням вартості путівки до 5500 (заплановано 5400 грн.) грн. на одну дитину, згідно із калькуляцією путівки за 2019 рік.    </t>
  </si>
  <si>
    <t xml:space="preserve">    Причина розбіжностей між фактичними та затвердженими результативними показниками в сумі 1624 грн. по середнім витратам на проведення одного регіонального заходу державної політики з питань молоді пояснюється економією коштів на проведення заходів. Причина розбіжностей між фактичними та затвердженими результативними показниками на суму 100 грн. по кількості дітей  на 1 особу, яким надані послуги з оздоровлення, пояснюється збільшенням вартості путівки до 5500 (заплановано 5400 грн.) грн. на одну дитину, згідно із калькуляцією путівки за 2019 рік.  Причина розбіжностей між фактичними та затвердженими результативними показниками  по забезпеченню путівками дітей в літні табори для їх оздоровдення та відпочинку на суму 106 грн. пояснюється збільшенням вартості до 45 грн. (заплановано 36 грн.) на харчування однієї дитини, якій надані послуги з відпочинку.       </t>
  </si>
  <si>
    <t xml:space="preserve">    Причина розбіжностей між фактичними та затвердженими результативними показниками</t>
  </si>
  <si>
    <t xml:space="preserve">                                                                                                                      Аналіз стану виконання результативних показників                                                                                                                                                                                                                                           Затрати на звітний період стабільні по фактичному їх виконанню.
Продукт на звітний період збільшився на 2,1 % по фактичному йому виконанню.
Ефективність збільшилась на 7,9 % ніж запланована. 
Якість на звітний період стабільна по фактичному її виконанню.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</si>
</sst>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4" formatCode="#,##0.00;\-#,##0.00;#,&quot;-&quot;"/>
    <numFmt numFmtId="189" formatCode="0.0"/>
    <numFmt numFmtId="190" formatCode="#,##0_ ;\-#,##0\ "/>
  </numFmts>
  <fonts count="13" x14ac:knownFonts="1">
    <font>
      <sz val="11"/>
      <color theme="1"/>
      <name val="Calibri"/>
      <family val="2"/>
      <charset val="204"/>
      <scheme val="minor"/>
    </font>
    <font>
      <sz val="12"/>
      <color indexed="8"/>
      <name val="Times New Roman"/>
      <family val="1"/>
      <charset val="204"/>
    </font>
    <font>
      <sz val="8"/>
      <color indexed="8"/>
      <name val="Times New Roman"/>
      <family val="1"/>
      <charset val="204"/>
    </font>
    <font>
      <sz val="12"/>
      <color indexed="8"/>
      <name val="Calibri"/>
      <family val="2"/>
      <charset val="204"/>
    </font>
    <font>
      <b/>
      <sz val="12"/>
      <color indexed="8"/>
      <name val="Times New Roman"/>
      <family val="1"/>
      <charset val="204"/>
    </font>
    <font>
      <sz val="8"/>
      <color indexed="8"/>
      <name val="Times New Roman"/>
      <family val="1"/>
      <charset val="204"/>
    </font>
    <font>
      <sz val="9"/>
      <color indexed="8"/>
      <name val="Times New Roman"/>
      <family val="1"/>
      <charset val="204"/>
    </font>
    <font>
      <sz val="8"/>
      <name val="Calibri"/>
      <family val="2"/>
      <charset val="204"/>
    </font>
    <font>
      <sz val="10"/>
      <color indexed="8"/>
      <name val="Times New Roman"/>
      <family val="1"/>
      <charset val="204"/>
    </font>
    <font>
      <b/>
      <sz val="14"/>
      <color indexed="8"/>
      <name val="Times New Roman"/>
      <family val="1"/>
      <charset val="204"/>
    </font>
    <font>
      <b/>
      <u/>
      <sz val="14"/>
      <color indexed="8"/>
      <name val="Times New Roman"/>
      <family val="1"/>
      <charset val="204"/>
    </font>
    <font>
      <b/>
      <sz val="10"/>
      <color indexed="8"/>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3" fillId="0" borderId="0" xfId="0" applyFont="1"/>
    <xf numFmtId="0" fontId="1" fillId="0" borderId="0" xfId="0" applyFont="1" applyAlignment="1">
      <alignment vertical="center"/>
    </xf>
    <xf numFmtId="0" fontId="1" fillId="0" borderId="0" xfId="0" applyFont="1" applyBorder="1" applyAlignment="1">
      <alignment horizontal="center" vertical="center" wrapText="1"/>
    </xf>
    <xf numFmtId="0" fontId="2" fillId="0" borderId="0" xfId="0" applyFont="1" applyAlignment="1">
      <alignment vertical="top"/>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horizontal="center" vertical="top" wrapText="1"/>
    </xf>
    <xf numFmtId="0" fontId="8" fillId="0" borderId="0" xfId="0" applyFont="1" applyAlignment="1">
      <alignment vertical="center" wrapText="1"/>
    </xf>
    <xf numFmtId="0" fontId="8" fillId="0" borderId="0" xfId="0" applyFont="1"/>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center"/>
    </xf>
    <xf numFmtId="0" fontId="6" fillId="0" borderId="4" xfId="0" applyFont="1" applyBorder="1" applyAlignment="1">
      <alignment horizontal="left" vertical="center" wrapText="1"/>
    </xf>
    <xf numFmtId="0" fontId="1" fillId="0" borderId="5" xfId="0" applyFont="1" applyBorder="1" applyAlignment="1">
      <alignment horizontal="center" vertical="center" wrapText="1"/>
    </xf>
    <xf numFmtId="184" fontId="1" fillId="0" borderId="1"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1" xfId="0" applyFont="1" applyBorder="1" applyAlignment="1">
      <alignment horizontal="center" vertical="center"/>
    </xf>
    <xf numFmtId="0" fontId="8" fillId="0" borderId="5" xfId="0" applyFont="1" applyBorder="1" applyAlignment="1">
      <alignment horizontal="center" vertical="center" wrapText="1"/>
    </xf>
    <xf numFmtId="0" fontId="4" fillId="0" borderId="4" xfId="0" applyFont="1" applyBorder="1" applyAlignment="1">
      <alignment horizontal="center" vertical="center" wrapText="1"/>
    </xf>
    <xf numFmtId="0" fontId="12" fillId="2" borderId="1" xfId="0" applyFont="1" applyFill="1" applyBorder="1" applyAlignment="1">
      <alignment vertical="center" wrapText="1"/>
    </xf>
    <xf numFmtId="0" fontId="6" fillId="0" borderId="6" xfId="0" applyFont="1" applyBorder="1" applyAlignment="1">
      <alignment horizontal="left" vertical="center" wrapText="1"/>
    </xf>
    <xf numFmtId="0" fontId="12" fillId="2" borderId="1" xfId="0" applyFont="1" applyFill="1" applyBorder="1" applyAlignment="1">
      <alignment horizontal="justify" vertical="center" wrapText="1"/>
    </xf>
    <xf numFmtId="0" fontId="6" fillId="0" borderId="5"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189" fontId="1" fillId="0" borderId="1" xfId="0" applyNumberFormat="1" applyFont="1" applyBorder="1" applyAlignment="1">
      <alignment horizontal="center" vertical="center" wrapText="1"/>
    </xf>
    <xf numFmtId="189" fontId="1" fillId="0" borderId="1" xfId="0" applyNumberFormat="1" applyFont="1" applyBorder="1" applyAlignment="1" applyProtection="1">
      <alignment horizontal="center" vertical="center" wrapText="1"/>
      <protection locked="0"/>
    </xf>
    <xf numFmtId="190" fontId="1" fillId="0" borderId="1"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center" vertical="center"/>
    </xf>
    <xf numFmtId="0" fontId="1" fillId="0" borderId="2" xfId="0" applyFont="1" applyBorder="1"/>
    <xf numFmtId="0" fontId="8" fillId="0" borderId="0" xfId="0" applyFont="1" applyAlignment="1">
      <alignment horizontal="left" vertical="center" wrapText="1"/>
    </xf>
    <xf numFmtId="0" fontId="1" fillId="0" borderId="0" xfId="0" applyFont="1" applyAlignment="1">
      <alignment horizontal="center" vertical="center" wrapText="1"/>
    </xf>
    <xf numFmtId="0" fontId="8"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applyFont="1" applyAlignment="1">
      <alignment horizontal="left" vertical="center" wrapText="1"/>
    </xf>
    <xf numFmtId="0" fontId="4" fillId="0" borderId="2" xfId="0" applyFont="1" applyBorder="1"/>
    <xf numFmtId="0" fontId="1" fillId="0" borderId="1" xfId="0" applyFont="1" applyBorder="1" applyAlignment="1">
      <alignment horizontal="left" vertical="center" wrapText="1"/>
    </xf>
    <xf numFmtId="0" fontId="4"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Border="1" applyAlignment="1">
      <alignment horizontal="left" vertical="center"/>
    </xf>
    <xf numFmtId="0" fontId="0" fillId="0" borderId="11" xfId="0" applyBorder="1" applyAlignment="1">
      <alignment horizontal="left"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xf>
    <xf numFmtId="0" fontId="2" fillId="0" borderId="0" xfId="0" applyFont="1" applyBorder="1" applyAlignment="1">
      <alignment horizontal="center" vertical="top" wrapText="1"/>
    </xf>
    <xf numFmtId="0" fontId="8" fillId="0" borderId="1" xfId="0" applyFont="1" applyBorder="1" applyAlignment="1">
      <alignment horizontal="left" vertical="center" wrapText="1"/>
    </xf>
    <xf numFmtId="0" fontId="3" fillId="0" borderId="2"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abSelected="1" zoomScaleNormal="100" workbookViewId="0">
      <selection activeCell="B11" sqref="B11"/>
    </sheetView>
  </sheetViews>
  <sheetFormatPr defaultRowHeight="15.75" x14ac:dyDescent="0.25"/>
  <cols>
    <col min="1" max="1" width="4.42578125" style="4" customWidth="1"/>
    <col min="2" max="2" width="22.42578125" style="4" customWidth="1"/>
    <col min="3" max="3" width="9.140625" style="4"/>
    <col min="4" max="4" width="13.85546875" style="4" customWidth="1"/>
    <col min="5" max="5" width="13" style="4" customWidth="1"/>
    <col min="6" max="6" width="10" style="4" customWidth="1"/>
    <col min="7" max="7" width="11.5703125" style="4" customWidth="1"/>
    <col min="8" max="8" width="12.7109375" style="4" customWidth="1"/>
    <col min="9" max="9" width="10.5703125" style="4" customWidth="1"/>
    <col min="10" max="10" width="11.7109375" style="4" customWidth="1"/>
    <col min="11" max="11" width="11.5703125" style="4" customWidth="1"/>
    <col min="12" max="12" width="8.85546875" style="4" customWidth="1"/>
    <col min="13" max="13" width="9.5703125" style="4" customWidth="1"/>
    <col min="14" max="16384" width="9.140625" style="4"/>
  </cols>
  <sheetData>
    <row r="1" spans="1:13" ht="15.75" customHeight="1" x14ac:dyDescent="0.25">
      <c r="J1" s="45" t="s">
        <v>51</v>
      </c>
      <c r="K1" s="45"/>
      <c r="L1" s="45"/>
      <c r="M1" s="45"/>
    </row>
    <row r="2" spans="1:13" x14ac:dyDescent="0.25">
      <c r="J2" s="45"/>
      <c r="K2" s="45"/>
      <c r="L2" s="45"/>
      <c r="M2" s="45"/>
    </row>
    <row r="3" spans="1:13" x14ac:dyDescent="0.25">
      <c r="J3" s="45"/>
      <c r="K3" s="45"/>
      <c r="L3" s="45"/>
      <c r="M3" s="45"/>
    </row>
    <row r="4" spans="1:13" x14ac:dyDescent="0.25">
      <c r="J4" s="45"/>
      <c r="K4" s="45"/>
      <c r="L4" s="45"/>
      <c r="M4" s="45"/>
    </row>
    <row r="5" spans="1:13" ht="18.75" x14ac:dyDescent="0.25">
      <c r="A5" s="46" t="s">
        <v>26</v>
      </c>
      <c r="B5" s="46"/>
      <c r="C5" s="46"/>
      <c r="D5" s="46"/>
      <c r="E5" s="46"/>
      <c r="F5" s="46"/>
      <c r="G5" s="46"/>
      <c r="H5" s="46"/>
      <c r="I5" s="46"/>
      <c r="J5" s="46"/>
      <c r="K5" s="46"/>
      <c r="L5" s="46"/>
      <c r="M5" s="46"/>
    </row>
    <row r="6" spans="1:13" ht="18.75" x14ac:dyDescent="0.25">
      <c r="A6" s="46" t="s">
        <v>59</v>
      </c>
      <c r="B6" s="46"/>
      <c r="C6" s="46"/>
      <c r="D6" s="46"/>
      <c r="E6" s="46"/>
      <c r="F6" s="46"/>
      <c r="G6" s="46"/>
      <c r="H6" s="46"/>
      <c r="I6" s="46"/>
      <c r="J6" s="46"/>
      <c r="K6" s="46"/>
      <c r="L6" s="46"/>
      <c r="M6" s="46"/>
    </row>
    <row r="7" spans="1:13" ht="25.15" customHeight="1" x14ac:dyDescent="0.25">
      <c r="A7" s="49" t="s">
        <v>10</v>
      </c>
      <c r="B7" s="43">
        <v>1100000</v>
      </c>
      <c r="C7" s="2"/>
      <c r="D7" s="1"/>
      <c r="E7" s="47" t="s">
        <v>52</v>
      </c>
      <c r="F7" s="47"/>
      <c r="G7" s="47"/>
      <c r="H7" s="47"/>
      <c r="I7" s="47"/>
      <c r="J7" s="47"/>
      <c r="K7" s="47"/>
      <c r="L7" s="47"/>
      <c r="M7" s="47"/>
    </row>
    <row r="8" spans="1:13" ht="15" customHeight="1" x14ac:dyDescent="0.25">
      <c r="A8" s="49"/>
      <c r="B8" s="17" t="s">
        <v>34</v>
      </c>
      <c r="C8" s="18"/>
      <c r="D8" s="19"/>
      <c r="E8" s="48" t="s">
        <v>24</v>
      </c>
      <c r="F8" s="48"/>
      <c r="G8" s="48"/>
      <c r="H8" s="48"/>
      <c r="I8" s="48"/>
      <c r="J8" s="48"/>
      <c r="K8" s="48"/>
      <c r="L8" s="48"/>
      <c r="M8" s="48"/>
    </row>
    <row r="9" spans="1:13" x14ac:dyDescent="0.25">
      <c r="A9" s="49" t="s">
        <v>11</v>
      </c>
      <c r="B9" s="43">
        <v>1110000</v>
      </c>
      <c r="C9" s="2"/>
      <c r="D9" s="1"/>
      <c r="E9" s="47" t="s">
        <v>52</v>
      </c>
      <c r="F9" s="47"/>
      <c r="G9" s="47"/>
      <c r="H9" s="47"/>
      <c r="I9" s="47"/>
      <c r="J9" s="47"/>
      <c r="K9" s="47"/>
      <c r="L9" s="47"/>
      <c r="M9" s="47"/>
    </row>
    <row r="10" spans="1:13" ht="15" customHeight="1" x14ac:dyDescent="0.25">
      <c r="A10" s="49"/>
      <c r="B10" s="17" t="s">
        <v>34</v>
      </c>
      <c r="C10" s="18"/>
      <c r="D10" s="19"/>
      <c r="E10" s="50" t="s">
        <v>23</v>
      </c>
      <c r="F10" s="50"/>
      <c r="G10" s="50"/>
      <c r="H10" s="50"/>
      <c r="I10" s="50"/>
      <c r="J10" s="50"/>
      <c r="K10" s="50"/>
      <c r="L10" s="50"/>
      <c r="M10" s="50"/>
    </row>
    <row r="11" spans="1:13" x14ac:dyDescent="0.25">
      <c r="A11" s="49" t="s">
        <v>12</v>
      </c>
      <c r="B11" s="9">
        <v>1113131</v>
      </c>
      <c r="C11" s="9">
        <v>1040</v>
      </c>
      <c r="D11" s="1"/>
      <c r="E11" s="63" t="s">
        <v>65</v>
      </c>
      <c r="F11" s="63"/>
      <c r="G11" s="63"/>
      <c r="H11" s="63"/>
      <c r="I11" s="63"/>
      <c r="J11" s="63"/>
      <c r="K11" s="63"/>
      <c r="L11" s="63"/>
      <c r="M11" s="63"/>
    </row>
    <row r="12" spans="1:13" ht="24.6" customHeight="1" x14ac:dyDescent="0.25">
      <c r="A12" s="49"/>
      <c r="B12" s="20" t="s">
        <v>50</v>
      </c>
      <c r="C12" s="20" t="s">
        <v>13</v>
      </c>
      <c r="D12" s="19"/>
      <c r="E12" s="48" t="s">
        <v>25</v>
      </c>
      <c r="F12" s="48"/>
      <c r="G12" s="48"/>
      <c r="H12" s="48"/>
      <c r="I12" s="48"/>
      <c r="J12" s="48"/>
      <c r="K12" s="48"/>
      <c r="L12" s="48"/>
      <c r="M12" s="48"/>
    </row>
    <row r="13" spans="1:13" ht="19.5" customHeight="1" x14ac:dyDescent="0.25">
      <c r="A13" s="53" t="s">
        <v>38</v>
      </c>
      <c r="B13" s="53"/>
      <c r="C13" s="53"/>
      <c r="D13" s="53"/>
      <c r="E13" s="53"/>
      <c r="F13" s="53"/>
      <c r="G13" s="53"/>
      <c r="H13" s="53"/>
      <c r="I13" s="53"/>
      <c r="J13" s="53"/>
      <c r="K13" s="53"/>
      <c r="L13" s="53"/>
      <c r="M13" s="53"/>
    </row>
    <row r="14" spans="1:13" x14ac:dyDescent="0.25">
      <c r="A14" s="1"/>
      <c r="B14" s="1"/>
      <c r="C14" s="1"/>
      <c r="D14" s="1"/>
      <c r="E14" s="1"/>
      <c r="F14" s="1"/>
      <c r="G14" s="1"/>
      <c r="H14" s="1"/>
      <c r="I14" s="1"/>
      <c r="J14" s="1"/>
      <c r="K14" s="1"/>
      <c r="L14" s="1"/>
      <c r="M14" s="1"/>
    </row>
    <row r="15" spans="1:13" ht="31.5" x14ac:dyDescent="0.25">
      <c r="A15" s="3" t="s">
        <v>33</v>
      </c>
      <c r="B15" s="52" t="s">
        <v>35</v>
      </c>
      <c r="C15" s="52"/>
      <c r="D15" s="52"/>
      <c r="E15" s="52"/>
      <c r="F15" s="52"/>
      <c r="G15" s="52"/>
      <c r="H15" s="52"/>
      <c r="I15" s="52"/>
      <c r="J15" s="52"/>
      <c r="K15" s="52"/>
      <c r="L15" s="52"/>
      <c r="M15" s="52"/>
    </row>
    <row r="16" spans="1:13" x14ac:dyDescent="0.25">
      <c r="A16" s="3">
        <v>1</v>
      </c>
      <c r="B16" s="64" t="s">
        <v>65</v>
      </c>
      <c r="C16" s="64"/>
      <c r="D16" s="64"/>
      <c r="E16" s="64"/>
      <c r="F16" s="64"/>
      <c r="G16" s="64"/>
      <c r="H16" s="64"/>
      <c r="I16" s="64"/>
      <c r="J16" s="64"/>
      <c r="K16" s="64"/>
      <c r="L16" s="64"/>
      <c r="M16" s="64"/>
    </row>
    <row r="17" spans="1:26" hidden="1" x14ac:dyDescent="0.25">
      <c r="A17" s="3"/>
      <c r="B17" s="52"/>
      <c r="C17" s="52"/>
      <c r="D17" s="52"/>
      <c r="E17" s="52"/>
      <c r="F17" s="52"/>
      <c r="G17" s="52"/>
      <c r="H17" s="52"/>
      <c r="I17" s="52"/>
      <c r="J17" s="52"/>
      <c r="K17" s="52"/>
      <c r="L17" s="52"/>
      <c r="M17" s="52"/>
    </row>
    <row r="18" spans="1:26" x14ac:dyDescent="0.25">
      <c r="A18" s="1"/>
      <c r="B18" s="1"/>
      <c r="C18" s="1"/>
      <c r="D18" s="1"/>
      <c r="E18" s="1"/>
      <c r="F18" s="1"/>
      <c r="G18" s="1"/>
      <c r="H18" s="1"/>
      <c r="I18" s="1"/>
      <c r="J18" s="1"/>
      <c r="K18" s="1"/>
      <c r="L18" s="1"/>
      <c r="M18" s="1"/>
    </row>
    <row r="19" spans="1:26" x14ac:dyDescent="0.25">
      <c r="A19" s="5" t="s">
        <v>39</v>
      </c>
      <c r="B19" s="1"/>
      <c r="C19" s="1"/>
      <c r="D19" s="1"/>
      <c r="E19" s="1"/>
      <c r="F19" s="1"/>
      <c r="G19" s="1"/>
      <c r="H19" s="1"/>
      <c r="I19" s="1"/>
      <c r="J19" s="1"/>
      <c r="K19" s="1"/>
      <c r="L19" s="1"/>
      <c r="M19" s="1"/>
    </row>
    <row r="20" spans="1:26" ht="34.9" customHeight="1" x14ac:dyDescent="0.25">
      <c r="A20" s="65" t="s">
        <v>66</v>
      </c>
      <c r="B20" s="65"/>
      <c r="C20" s="65"/>
      <c r="D20" s="65"/>
      <c r="E20" s="65"/>
      <c r="F20" s="65"/>
      <c r="G20" s="65"/>
      <c r="H20" s="65"/>
      <c r="I20" s="65"/>
      <c r="J20" s="65"/>
      <c r="K20" s="65"/>
      <c r="L20" s="65"/>
      <c r="M20" s="65"/>
    </row>
    <row r="21" spans="1:26" x14ac:dyDescent="0.25">
      <c r="A21" s="5" t="s">
        <v>40</v>
      </c>
      <c r="B21" s="1"/>
      <c r="C21" s="1"/>
      <c r="D21" s="1"/>
      <c r="E21" s="1"/>
      <c r="F21" s="1"/>
      <c r="G21" s="1"/>
      <c r="H21" s="1"/>
      <c r="I21" s="1"/>
      <c r="J21" s="1"/>
      <c r="K21" s="1"/>
      <c r="L21" s="1"/>
      <c r="M21" s="1"/>
    </row>
    <row r="22" spans="1:26" x14ac:dyDescent="0.25">
      <c r="A22" s="1"/>
      <c r="B22" s="1"/>
      <c r="C22" s="1"/>
      <c r="D22" s="1"/>
      <c r="E22" s="1"/>
      <c r="F22" s="1"/>
      <c r="G22" s="1"/>
      <c r="H22" s="1"/>
      <c r="I22" s="1"/>
      <c r="J22" s="1"/>
      <c r="K22" s="1"/>
      <c r="L22" s="1"/>
      <c r="M22" s="1"/>
    </row>
    <row r="23" spans="1:26" ht="32.25" customHeight="1" x14ac:dyDescent="0.25">
      <c r="A23" s="3" t="s">
        <v>33</v>
      </c>
      <c r="B23" s="52" t="s">
        <v>15</v>
      </c>
      <c r="C23" s="52"/>
      <c r="D23" s="52"/>
      <c r="E23" s="52"/>
      <c r="F23" s="52"/>
      <c r="G23" s="52"/>
      <c r="H23" s="52"/>
      <c r="I23" s="52"/>
      <c r="J23" s="52"/>
      <c r="K23" s="52"/>
      <c r="L23" s="52"/>
      <c r="M23" s="52"/>
    </row>
    <row r="24" spans="1:26" ht="32.25" customHeight="1" x14ac:dyDescent="0.25">
      <c r="A24" s="26">
        <v>1</v>
      </c>
      <c r="B24" s="66" t="s">
        <v>67</v>
      </c>
      <c r="C24" s="67"/>
      <c r="D24" s="67"/>
      <c r="E24" s="67"/>
      <c r="F24" s="67"/>
      <c r="G24" s="67"/>
      <c r="H24" s="67"/>
      <c r="I24" s="67"/>
      <c r="J24" s="67"/>
      <c r="K24" s="67"/>
      <c r="L24" s="67"/>
      <c r="M24" s="68"/>
    </row>
    <row r="25" spans="1:26" ht="32.25" hidden="1" customHeight="1" x14ac:dyDescent="0.25">
      <c r="A25" s="26"/>
      <c r="B25" s="28"/>
      <c r="C25" s="29"/>
      <c r="D25" s="29"/>
      <c r="E25" s="29"/>
      <c r="F25" s="29"/>
      <c r="G25" s="29"/>
      <c r="H25" s="29"/>
      <c r="I25" s="29"/>
      <c r="J25" s="29"/>
      <c r="K25" s="29"/>
      <c r="L25" s="29"/>
      <c r="M25" s="30"/>
    </row>
    <row r="26" spans="1:26" x14ac:dyDescent="0.25">
      <c r="A26" s="60">
        <v>2</v>
      </c>
      <c r="B26" s="54" t="s">
        <v>68</v>
      </c>
      <c r="C26" s="55"/>
      <c r="D26" s="55"/>
      <c r="E26" s="55"/>
      <c r="F26" s="55"/>
      <c r="G26" s="55"/>
      <c r="H26" s="55"/>
      <c r="I26" s="55"/>
      <c r="J26" s="55"/>
      <c r="K26" s="55"/>
      <c r="L26" s="55"/>
      <c r="M26" s="56"/>
    </row>
    <row r="27" spans="1:26" ht="8.4499999999999993" customHeight="1" x14ac:dyDescent="0.25">
      <c r="A27" s="61"/>
      <c r="B27" s="57"/>
      <c r="C27" s="58"/>
      <c r="D27" s="58"/>
      <c r="E27" s="58"/>
      <c r="F27" s="58"/>
      <c r="G27" s="58"/>
      <c r="H27" s="58"/>
      <c r="I27" s="58"/>
      <c r="J27" s="58"/>
      <c r="K27" s="58"/>
      <c r="L27" s="58"/>
      <c r="M27" s="59"/>
    </row>
    <row r="28" spans="1:26" ht="22.15" customHeight="1" x14ac:dyDescent="0.25">
      <c r="A28" s="1"/>
    </row>
    <row r="29" spans="1:26" x14ac:dyDescent="0.25">
      <c r="A29" s="5" t="s">
        <v>41</v>
      </c>
    </row>
    <row r="30" spans="1:26" ht="24" customHeight="1" x14ac:dyDescent="0.25">
      <c r="A30" s="62" t="s">
        <v>36</v>
      </c>
      <c r="B30" s="62"/>
    </row>
    <row r="31" spans="1:26" ht="7.15" customHeight="1" x14ac:dyDescent="0.25">
      <c r="A31" s="1"/>
    </row>
    <row r="32" spans="1:26" ht="30" customHeight="1" x14ac:dyDescent="0.25">
      <c r="A32" s="52" t="s">
        <v>33</v>
      </c>
      <c r="B32" s="52" t="s">
        <v>42</v>
      </c>
      <c r="C32" s="52"/>
      <c r="D32" s="52"/>
      <c r="E32" s="52" t="s">
        <v>27</v>
      </c>
      <c r="F32" s="52"/>
      <c r="G32" s="52"/>
      <c r="H32" s="52" t="s">
        <v>43</v>
      </c>
      <c r="I32" s="52"/>
      <c r="J32" s="52"/>
      <c r="K32" s="52" t="s">
        <v>28</v>
      </c>
      <c r="L32" s="52"/>
      <c r="M32" s="52"/>
      <c r="R32" s="51"/>
      <c r="S32" s="51"/>
      <c r="T32" s="51"/>
      <c r="U32" s="51"/>
      <c r="V32" s="51"/>
      <c r="W32" s="51"/>
      <c r="X32" s="51"/>
      <c r="Y32" s="51"/>
      <c r="Z32" s="51"/>
    </row>
    <row r="33" spans="1:26" ht="33" customHeight="1" x14ac:dyDescent="0.25">
      <c r="A33" s="52"/>
      <c r="B33" s="52"/>
      <c r="C33" s="52"/>
      <c r="D33" s="52"/>
      <c r="E33" s="3" t="s">
        <v>29</v>
      </c>
      <c r="F33" s="3" t="s">
        <v>30</v>
      </c>
      <c r="G33" s="3" t="s">
        <v>31</v>
      </c>
      <c r="H33" s="3" t="s">
        <v>29</v>
      </c>
      <c r="I33" s="3" t="s">
        <v>30</v>
      </c>
      <c r="J33" s="3" t="s">
        <v>31</v>
      </c>
      <c r="K33" s="3" t="s">
        <v>29</v>
      </c>
      <c r="L33" s="3" t="s">
        <v>30</v>
      </c>
      <c r="M33" s="3" t="s">
        <v>31</v>
      </c>
      <c r="R33" s="6"/>
      <c r="S33" s="6"/>
      <c r="T33" s="6"/>
      <c r="U33" s="6"/>
      <c r="V33" s="6"/>
      <c r="W33" s="6"/>
      <c r="X33" s="6"/>
      <c r="Y33" s="6"/>
      <c r="Z33" s="6"/>
    </row>
    <row r="34" spans="1:26" x14ac:dyDescent="0.25">
      <c r="A34" s="3">
        <v>1</v>
      </c>
      <c r="B34" s="52">
        <v>2</v>
      </c>
      <c r="C34" s="52"/>
      <c r="D34" s="52"/>
      <c r="E34" s="3">
        <v>3</v>
      </c>
      <c r="F34" s="3">
        <v>4</v>
      </c>
      <c r="G34" s="3">
        <v>5</v>
      </c>
      <c r="H34" s="3">
        <v>6</v>
      </c>
      <c r="I34" s="3">
        <v>7</v>
      </c>
      <c r="J34" s="3">
        <v>8</v>
      </c>
      <c r="K34" s="3">
        <v>9</v>
      </c>
      <c r="L34" s="3">
        <v>10</v>
      </c>
      <c r="M34" s="3">
        <v>11</v>
      </c>
      <c r="R34" s="6"/>
      <c r="S34" s="6"/>
      <c r="T34" s="6"/>
      <c r="U34" s="6"/>
      <c r="V34" s="6"/>
      <c r="W34" s="6"/>
      <c r="X34" s="6"/>
      <c r="Y34" s="6"/>
      <c r="Z34" s="6"/>
    </row>
    <row r="35" spans="1:26" ht="37.9" customHeight="1" x14ac:dyDescent="0.25">
      <c r="A35" s="14">
        <v>1</v>
      </c>
      <c r="B35" s="66" t="s">
        <v>69</v>
      </c>
      <c r="C35" s="67"/>
      <c r="D35" s="68"/>
      <c r="E35" s="10">
        <v>1185790</v>
      </c>
      <c r="F35" s="10" t="s">
        <v>60</v>
      </c>
      <c r="G35" s="10">
        <f>E35</f>
        <v>1185790</v>
      </c>
      <c r="H35" s="10">
        <v>1052664</v>
      </c>
      <c r="I35" s="10" t="s">
        <v>60</v>
      </c>
      <c r="J35" s="10">
        <f>H35</f>
        <v>1052664</v>
      </c>
      <c r="K35" s="10">
        <f>H35-E35</f>
        <v>-133126</v>
      </c>
      <c r="L35" s="10" t="s">
        <v>60</v>
      </c>
      <c r="M35" s="10">
        <f>K35</f>
        <v>-133126</v>
      </c>
      <c r="R35" s="6"/>
      <c r="S35" s="6"/>
      <c r="T35" s="6"/>
      <c r="U35" s="6"/>
      <c r="V35" s="6"/>
      <c r="W35" s="6"/>
      <c r="X35" s="6"/>
      <c r="Y35" s="6"/>
      <c r="Z35" s="6"/>
    </row>
    <row r="36" spans="1:26" ht="38.25" customHeight="1" x14ac:dyDescent="0.25">
      <c r="A36" s="14">
        <v>2</v>
      </c>
      <c r="B36" s="64" t="s">
        <v>91</v>
      </c>
      <c r="C36" s="64"/>
      <c r="D36" s="64"/>
      <c r="E36" s="10">
        <v>300000</v>
      </c>
      <c r="F36" s="10" t="s">
        <v>60</v>
      </c>
      <c r="G36" s="10">
        <f>E36</f>
        <v>300000</v>
      </c>
      <c r="H36" s="3">
        <f>198000+117500</f>
        <v>315500</v>
      </c>
      <c r="I36" s="10" t="s">
        <v>60</v>
      </c>
      <c r="J36" s="10">
        <f>H36</f>
        <v>315500</v>
      </c>
      <c r="K36" s="10">
        <f>H36-E36</f>
        <v>15500</v>
      </c>
      <c r="L36" s="10" t="s">
        <v>60</v>
      </c>
      <c r="M36" s="10">
        <f>K36</f>
        <v>15500</v>
      </c>
      <c r="R36" s="6"/>
      <c r="S36" s="6"/>
      <c r="T36" s="6"/>
      <c r="U36" s="6"/>
      <c r="V36" s="6"/>
      <c r="W36" s="6"/>
      <c r="X36" s="6"/>
      <c r="Y36" s="6"/>
      <c r="Z36" s="6"/>
    </row>
    <row r="37" spans="1:26" x14ac:dyDescent="0.25">
      <c r="A37" s="3"/>
      <c r="B37" s="52" t="s">
        <v>16</v>
      </c>
      <c r="C37" s="52"/>
      <c r="D37" s="52"/>
      <c r="E37" s="11">
        <f>E35+E36</f>
        <v>1485790</v>
      </c>
      <c r="F37" s="10" t="s">
        <v>60</v>
      </c>
      <c r="G37" s="11">
        <f>E37</f>
        <v>1485790</v>
      </c>
      <c r="H37" s="11">
        <f>H35+H36</f>
        <v>1368164</v>
      </c>
      <c r="I37" s="10" t="s">
        <v>60</v>
      </c>
      <c r="J37" s="11">
        <f>J35+J36</f>
        <v>1368164</v>
      </c>
      <c r="K37" s="10">
        <f>K35+K36</f>
        <v>-117626</v>
      </c>
      <c r="L37" s="10" t="s">
        <v>60</v>
      </c>
      <c r="M37" s="10">
        <f>M35+M36</f>
        <v>-117626</v>
      </c>
      <c r="R37" s="6"/>
      <c r="S37" s="6"/>
      <c r="T37" s="6"/>
      <c r="U37" s="6"/>
      <c r="V37" s="6"/>
      <c r="W37" s="6"/>
      <c r="X37" s="6"/>
      <c r="Y37" s="6"/>
      <c r="Z37" s="6"/>
    </row>
    <row r="38" spans="1:26" ht="54.6" customHeight="1" x14ac:dyDescent="0.25">
      <c r="A38" s="69" t="s">
        <v>90</v>
      </c>
      <c r="B38" s="70"/>
      <c r="C38" s="70"/>
      <c r="D38" s="70"/>
      <c r="E38" s="70"/>
      <c r="F38" s="70"/>
      <c r="G38" s="70"/>
      <c r="H38" s="70"/>
      <c r="I38" s="70"/>
      <c r="J38" s="70"/>
      <c r="K38" s="70"/>
      <c r="L38" s="70"/>
      <c r="M38" s="70"/>
    </row>
    <row r="39" spans="1:26" ht="33" customHeight="1" x14ac:dyDescent="0.25">
      <c r="A39" s="44" t="s">
        <v>44</v>
      </c>
      <c r="B39" s="44"/>
      <c r="C39" s="44"/>
      <c r="D39" s="44"/>
      <c r="E39" s="44"/>
      <c r="F39" s="44"/>
      <c r="G39" s="44"/>
      <c r="H39" s="44"/>
      <c r="I39" s="44"/>
      <c r="J39" s="44"/>
      <c r="K39" s="44"/>
      <c r="L39" s="44"/>
      <c r="M39" s="44"/>
    </row>
    <row r="40" spans="1:26" ht="17.45" customHeight="1" x14ac:dyDescent="0.25">
      <c r="A40" s="62" t="s">
        <v>36</v>
      </c>
      <c r="B40" s="62"/>
    </row>
    <row r="41" spans="1:26" hidden="1" x14ac:dyDescent="0.25">
      <c r="A41" s="1"/>
    </row>
    <row r="42" spans="1:26" ht="31.5" customHeight="1" x14ac:dyDescent="0.25">
      <c r="A42" s="52" t="s">
        <v>14</v>
      </c>
      <c r="B42" s="52" t="s">
        <v>45</v>
      </c>
      <c r="C42" s="52"/>
      <c r="D42" s="52"/>
      <c r="E42" s="52" t="s">
        <v>27</v>
      </c>
      <c r="F42" s="52"/>
      <c r="G42" s="52"/>
      <c r="H42" s="52" t="s">
        <v>43</v>
      </c>
      <c r="I42" s="52"/>
      <c r="J42" s="52"/>
      <c r="K42" s="52" t="s">
        <v>28</v>
      </c>
      <c r="L42" s="52"/>
      <c r="M42" s="52"/>
    </row>
    <row r="43" spans="1:26" ht="33.75" customHeight="1" x14ac:dyDescent="0.25">
      <c r="A43" s="52"/>
      <c r="B43" s="52"/>
      <c r="C43" s="52"/>
      <c r="D43" s="52"/>
      <c r="E43" s="3" t="s">
        <v>29</v>
      </c>
      <c r="F43" s="3" t="s">
        <v>30</v>
      </c>
      <c r="G43" s="3" t="s">
        <v>31</v>
      </c>
      <c r="H43" s="3" t="s">
        <v>29</v>
      </c>
      <c r="I43" s="3" t="s">
        <v>30</v>
      </c>
      <c r="J43" s="3" t="s">
        <v>31</v>
      </c>
      <c r="K43" s="3" t="s">
        <v>29</v>
      </c>
      <c r="L43" s="3" t="s">
        <v>30</v>
      </c>
      <c r="M43" s="3" t="s">
        <v>31</v>
      </c>
    </row>
    <row r="44" spans="1:26" x14ac:dyDescent="0.25">
      <c r="A44" s="3">
        <v>1</v>
      </c>
      <c r="B44" s="52">
        <v>2</v>
      </c>
      <c r="C44" s="52"/>
      <c r="D44" s="52"/>
      <c r="E44" s="3">
        <v>3</v>
      </c>
      <c r="F44" s="3">
        <v>4</v>
      </c>
      <c r="G44" s="3">
        <v>5</v>
      </c>
      <c r="H44" s="3">
        <v>6</v>
      </c>
      <c r="I44" s="3">
        <v>7</v>
      </c>
      <c r="J44" s="3">
        <v>8</v>
      </c>
      <c r="K44" s="3">
        <v>9</v>
      </c>
      <c r="L44" s="3">
        <v>10</v>
      </c>
      <c r="M44" s="3">
        <v>11</v>
      </c>
    </row>
    <row r="45" spans="1:26" ht="60" customHeight="1" x14ac:dyDescent="0.25">
      <c r="A45" s="3">
        <v>1</v>
      </c>
      <c r="B45" s="82" t="s">
        <v>0</v>
      </c>
      <c r="C45" s="82"/>
      <c r="D45" s="82"/>
      <c r="E45" s="10">
        <v>1485790</v>
      </c>
      <c r="F45" s="10" t="s">
        <v>60</v>
      </c>
      <c r="G45" s="10">
        <f>E45</f>
        <v>1485790</v>
      </c>
      <c r="H45" s="10">
        <v>1368164</v>
      </c>
      <c r="I45" s="10" t="s">
        <v>60</v>
      </c>
      <c r="J45" s="10">
        <f>H45</f>
        <v>1368164</v>
      </c>
      <c r="K45" s="12" t="s">
        <v>88</v>
      </c>
      <c r="L45" s="10" t="s">
        <v>60</v>
      </c>
      <c r="M45" s="12" t="s">
        <v>88</v>
      </c>
    </row>
    <row r="46" spans="1:26" x14ac:dyDescent="0.25">
      <c r="A46" s="1"/>
    </row>
    <row r="47" spans="1:26" x14ac:dyDescent="0.25">
      <c r="A47" s="5" t="s">
        <v>46</v>
      </c>
    </row>
    <row r="48" spans="1:26" x14ac:dyDescent="0.25">
      <c r="A48" s="1"/>
    </row>
    <row r="49" spans="1:13" ht="54.6" customHeight="1" x14ac:dyDescent="0.25">
      <c r="A49" s="52" t="s">
        <v>14</v>
      </c>
      <c r="B49" s="52" t="s">
        <v>32</v>
      </c>
      <c r="C49" s="52" t="s">
        <v>17</v>
      </c>
      <c r="D49" s="52" t="s">
        <v>18</v>
      </c>
      <c r="E49" s="52" t="s">
        <v>27</v>
      </c>
      <c r="F49" s="52"/>
      <c r="G49" s="52"/>
      <c r="H49" s="52" t="s">
        <v>47</v>
      </c>
      <c r="I49" s="52"/>
      <c r="J49" s="52"/>
      <c r="K49" s="52" t="s">
        <v>28</v>
      </c>
      <c r="L49" s="52"/>
      <c r="M49" s="52"/>
    </row>
    <row r="50" spans="1:13" ht="55.15" customHeight="1" x14ac:dyDescent="0.25">
      <c r="A50" s="52"/>
      <c r="B50" s="52"/>
      <c r="C50" s="52"/>
      <c r="D50" s="52"/>
      <c r="E50" s="3" t="s">
        <v>29</v>
      </c>
      <c r="F50" s="3" t="s">
        <v>30</v>
      </c>
      <c r="G50" s="3" t="s">
        <v>31</v>
      </c>
      <c r="H50" s="3" t="s">
        <v>29</v>
      </c>
      <c r="I50" s="3" t="s">
        <v>30</v>
      </c>
      <c r="J50" s="3" t="s">
        <v>31</v>
      </c>
      <c r="K50" s="3" t="s">
        <v>29</v>
      </c>
      <c r="L50" s="3" t="s">
        <v>30</v>
      </c>
      <c r="M50" s="3" t="s">
        <v>31</v>
      </c>
    </row>
    <row r="51" spans="1:13" x14ac:dyDescent="0.25">
      <c r="A51" s="3">
        <v>1</v>
      </c>
      <c r="B51" s="3">
        <v>2</v>
      </c>
      <c r="C51" s="3">
        <v>3</v>
      </c>
      <c r="D51" s="3">
        <v>4</v>
      </c>
      <c r="E51" s="3">
        <v>5</v>
      </c>
      <c r="F51" s="3">
        <v>6</v>
      </c>
      <c r="G51" s="3">
        <v>7</v>
      </c>
      <c r="H51" s="3">
        <v>8</v>
      </c>
      <c r="I51" s="3">
        <v>9</v>
      </c>
      <c r="J51" s="3">
        <v>10</v>
      </c>
      <c r="K51" s="3">
        <v>11</v>
      </c>
      <c r="L51" s="3">
        <v>12</v>
      </c>
      <c r="M51" s="3">
        <v>13</v>
      </c>
    </row>
    <row r="52" spans="1:13" x14ac:dyDescent="0.25">
      <c r="A52" s="3">
        <v>1</v>
      </c>
      <c r="B52" s="13" t="s">
        <v>19</v>
      </c>
      <c r="C52" s="3"/>
      <c r="D52" s="3"/>
      <c r="E52" s="3"/>
      <c r="F52" s="3"/>
      <c r="G52" s="3"/>
      <c r="H52" s="3"/>
      <c r="I52" s="3"/>
      <c r="J52" s="3"/>
      <c r="K52" s="3"/>
      <c r="L52" s="3"/>
      <c r="M52" s="3"/>
    </row>
    <row r="53" spans="1:13" ht="39.6" customHeight="1" x14ac:dyDescent="0.25">
      <c r="A53" s="15"/>
      <c r="B53" s="21" t="s">
        <v>70</v>
      </c>
      <c r="C53" s="31" t="s">
        <v>8</v>
      </c>
      <c r="D53" s="16" t="s">
        <v>72</v>
      </c>
      <c r="E53" s="3">
        <v>82</v>
      </c>
      <c r="F53" s="25" t="s">
        <v>60</v>
      </c>
      <c r="G53" s="3">
        <v>82</v>
      </c>
      <c r="H53" s="3">
        <v>82</v>
      </c>
      <c r="I53" s="25" t="s">
        <v>60</v>
      </c>
      <c r="J53" s="3">
        <v>82</v>
      </c>
      <c r="K53" s="25" t="s">
        <v>60</v>
      </c>
      <c r="L53" s="25" t="s">
        <v>60</v>
      </c>
      <c r="M53" s="25" t="s">
        <v>60</v>
      </c>
    </row>
    <row r="54" spans="1:13" ht="24" hidden="1" customHeight="1" x14ac:dyDescent="0.25">
      <c r="A54" s="15"/>
      <c r="B54" s="21" t="s">
        <v>1</v>
      </c>
      <c r="C54" s="22" t="s">
        <v>8</v>
      </c>
      <c r="D54" s="77" t="s">
        <v>9</v>
      </c>
      <c r="E54" s="15">
        <v>24.5</v>
      </c>
      <c r="F54" s="25" t="s">
        <v>60</v>
      </c>
      <c r="G54" s="24">
        <v>24.5</v>
      </c>
      <c r="H54" s="3">
        <v>20.75</v>
      </c>
      <c r="I54" s="25" t="s">
        <v>60</v>
      </c>
      <c r="J54" s="3">
        <v>20.75</v>
      </c>
      <c r="K54" s="3">
        <f>H54-G54</f>
        <v>-3.75</v>
      </c>
      <c r="L54" s="25" t="s">
        <v>60</v>
      </c>
      <c r="M54" s="3">
        <f>J54-G54</f>
        <v>-3.75</v>
      </c>
    </row>
    <row r="55" spans="1:13" ht="15.6" hidden="1" customHeight="1" x14ac:dyDescent="0.25">
      <c r="A55" s="15"/>
      <c r="B55" s="21" t="s">
        <v>2</v>
      </c>
      <c r="C55" s="14"/>
      <c r="D55" s="78"/>
      <c r="E55" s="3"/>
      <c r="F55" s="25"/>
      <c r="G55" s="3"/>
      <c r="H55" s="3"/>
      <c r="I55" s="12"/>
      <c r="J55" s="3"/>
      <c r="K55" s="3"/>
      <c r="L55" s="12"/>
      <c r="M55" s="3"/>
    </row>
    <row r="56" spans="1:13" ht="15.6" hidden="1" customHeight="1" x14ac:dyDescent="0.25">
      <c r="A56" s="15"/>
      <c r="B56" s="21" t="s">
        <v>3</v>
      </c>
      <c r="C56" s="14"/>
      <c r="D56" s="78"/>
      <c r="E56" s="3">
        <v>2</v>
      </c>
      <c r="F56" s="25" t="s">
        <v>60</v>
      </c>
      <c r="G56" s="3">
        <v>2</v>
      </c>
      <c r="H56" s="3">
        <v>2</v>
      </c>
      <c r="I56" s="25" t="s">
        <v>60</v>
      </c>
      <c r="J56" s="3">
        <v>2</v>
      </c>
      <c r="K56" s="3"/>
      <c r="L56" s="25" t="s">
        <v>60</v>
      </c>
      <c r="M56" s="3"/>
    </row>
    <row r="57" spans="1:13" ht="15.6" hidden="1" customHeight="1" x14ac:dyDescent="0.25">
      <c r="A57" s="15"/>
      <c r="B57" s="21" t="s">
        <v>4</v>
      </c>
      <c r="C57" s="14"/>
      <c r="D57" s="78"/>
      <c r="E57" s="3">
        <v>16</v>
      </c>
      <c r="F57" s="25" t="s">
        <v>60</v>
      </c>
      <c r="G57" s="3">
        <v>16</v>
      </c>
      <c r="H57" s="3">
        <v>13.5</v>
      </c>
      <c r="I57" s="25" t="s">
        <v>60</v>
      </c>
      <c r="J57" s="3">
        <v>13.5</v>
      </c>
      <c r="K57" s="3">
        <f>H57-G57</f>
        <v>-2.5</v>
      </c>
      <c r="L57" s="25" t="s">
        <v>60</v>
      </c>
      <c r="M57" s="3">
        <f>J57-G57</f>
        <v>-2.5</v>
      </c>
    </row>
    <row r="58" spans="1:13" ht="15.6" hidden="1" customHeight="1" x14ac:dyDescent="0.25">
      <c r="A58" s="15"/>
      <c r="B58" s="21" t="s">
        <v>5</v>
      </c>
      <c r="C58" s="14"/>
      <c r="D58" s="78"/>
      <c r="E58" s="3">
        <v>3</v>
      </c>
      <c r="F58" s="25" t="s">
        <v>60</v>
      </c>
      <c r="G58" s="3">
        <v>3</v>
      </c>
      <c r="H58" s="3">
        <v>2.5</v>
      </c>
      <c r="I58" s="25" t="s">
        <v>60</v>
      </c>
      <c r="J58" s="3">
        <v>2.5</v>
      </c>
      <c r="K58" s="3">
        <f>H58-G58</f>
        <v>-0.5</v>
      </c>
      <c r="L58" s="25" t="s">
        <v>60</v>
      </c>
      <c r="M58" s="3">
        <f>J58-G58</f>
        <v>-0.5</v>
      </c>
    </row>
    <row r="59" spans="1:13" ht="15.6" hidden="1" customHeight="1" x14ac:dyDescent="0.25">
      <c r="A59" s="15"/>
      <c r="B59" s="21" t="s">
        <v>6</v>
      </c>
      <c r="C59" s="14"/>
      <c r="D59" s="79"/>
      <c r="E59" s="3">
        <v>3.5</v>
      </c>
      <c r="F59" s="25" t="s">
        <v>60</v>
      </c>
      <c r="G59" s="3">
        <v>3.5</v>
      </c>
      <c r="H59" s="3">
        <v>2.75</v>
      </c>
      <c r="I59" s="25" t="s">
        <v>60</v>
      </c>
      <c r="J59" s="3">
        <v>2.75</v>
      </c>
      <c r="K59" s="3">
        <f>H59-G59</f>
        <v>-0.75</v>
      </c>
      <c r="L59" s="25" t="s">
        <v>60</v>
      </c>
      <c r="M59" s="3">
        <f>J59-G59</f>
        <v>-0.75</v>
      </c>
    </row>
    <row r="60" spans="1:13" ht="24" hidden="1" x14ac:dyDescent="0.25">
      <c r="A60" s="15"/>
      <c r="B60" s="23" t="s">
        <v>7</v>
      </c>
      <c r="C60" s="14"/>
      <c r="D60" s="14"/>
      <c r="E60" s="25" t="s">
        <v>60</v>
      </c>
      <c r="F60" s="3">
        <v>16</v>
      </c>
      <c r="G60" s="3">
        <v>16</v>
      </c>
      <c r="H60" s="25" t="s">
        <v>60</v>
      </c>
      <c r="I60" s="3">
        <v>15</v>
      </c>
      <c r="J60" s="3">
        <v>15</v>
      </c>
      <c r="K60" s="25" t="s">
        <v>60</v>
      </c>
      <c r="L60" s="3">
        <f>I60-F60</f>
        <v>-1</v>
      </c>
      <c r="M60" s="3">
        <f>J60-G60</f>
        <v>-1</v>
      </c>
    </row>
    <row r="61" spans="1:13" ht="12.6" customHeight="1" x14ac:dyDescent="0.25">
      <c r="A61" s="57" t="s">
        <v>71</v>
      </c>
      <c r="B61" s="71"/>
      <c r="C61" s="71"/>
      <c r="D61" s="71"/>
      <c r="E61" s="71"/>
      <c r="F61" s="71"/>
      <c r="G61" s="71"/>
      <c r="H61" s="71"/>
      <c r="I61" s="71"/>
      <c r="J61" s="71"/>
      <c r="K61" s="71"/>
      <c r="L61" s="71"/>
      <c r="M61" s="72"/>
    </row>
    <row r="62" spans="1:13" ht="21.6" customHeight="1" x14ac:dyDescent="0.25">
      <c r="A62" s="3">
        <v>2</v>
      </c>
      <c r="B62" s="33" t="s">
        <v>20</v>
      </c>
      <c r="C62" s="3"/>
      <c r="D62" s="3"/>
      <c r="E62" s="3"/>
      <c r="F62" s="3"/>
      <c r="G62" s="3"/>
      <c r="H62" s="3"/>
      <c r="I62" s="3"/>
      <c r="J62" s="3"/>
      <c r="K62" s="3"/>
      <c r="L62" s="3"/>
      <c r="M62" s="3"/>
    </row>
    <row r="63" spans="1:13" ht="51" customHeight="1" x14ac:dyDescent="0.25">
      <c r="A63" s="15"/>
      <c r="B63" s="34" t="s">
        <v>73</v>
      </c>
      <c r="C63" s="32" t="s">
        <v>77</v>
      </c>
      <c r="D63" s="14" t="s">
        <v>78</v>
      </c>
      <c r="E63" s="3">
        <v>47700</v>
      </c>
      <c r="F63" s="25" t="s">
        <v>60</v>
      </c>
      <c r="G63" s="3">
        <f>E63</f>
        <v>47700</v>
      </c>
      <c r="H63" s="3">
        <v>50000</v>
      </c>
      <c r="I63" s="25" t="s">
        <v>60</v>
      </c>
      <c r="J63" s="3">
        <v>50000</v>
      </c>
      <c r="K63" s="12" t="s">
        <v>89</v>
      </c>
      <c r="L63" s="25" t="s">
        <v>60</v>
      </c>
      <c r="M63" s="12" t="s">
        <v>89</v>
      </c>
    </row>
    <row r="64" spans="1:13" ht="25.9" customHeight="1" x14ac:dyDescent="0.25">
      <c r="A64" s="15"/>
      <c r="B64" s="34" t="s">
        <v>74</v>
      </c>
      <c r="C64" s="32" t="s">
        <v>8</v>
      </c>
      <c r="D64" s="14" t="s">
        <v>79</v>
      </c>
      <c r="E64" s="3">
        <v>5</v>
      </c>
      <c r="F64" s="25" t="s">
        <v>60</v>
      </c>
      <c r="G64" s="3">
        <f>E64</f>
        <v>5</v>
      </c>
      <c r="H64" s="3">
        <v>5</v>
      </c>
      <c r="I64" s="25" t="s">
        <v>60</v>
      </c>
      <c r="J64" s="3">
        <v>5</v>
      </c>
      <c r="K64" s="25" t="s">
        <v>60</v>
      </c>
      <c r="L64" s="25" t="s">
        <v>60</v>
      </c>
      <c r="M64" s="25" t="s">
        <v>60</v>
      </c>
    </row>
    <row r="65" spans="1:13" ht="37.9" customHeight="1" x14ac:dyDescent="0.25">
      <c r="A65" s="15"/>
      <c r="B65" s="34" t="s">
        <v>75</v>
      </c>
      <c r="C65" s="32" t="s">
        <v>77</v>
      </c>
      <c r="D65" s="14" t="s">
        <v>54</v>
      </c>
      <c r="E65" s="3">
        <v>37</v>
      </c>
      <c r="F65" s="25" t="s">
        <v>60</v>
      </c>
      <c r="G65" s="3">
        <f>E65</f>
        <v>37</v>
      </c>
      <c r="H65" s="3">
        <v>36</v>
      </c>
      <c r="I65" s="25" t="s">
        <v>60</v>
      </c>
      <c r="J65" s="3">
        <v>36</v>
      </c>
      <c r="K65" s="25">
        <f>H65-G65</f>
        <v>-1</v>
      </c>
      <c r="L65" s="25" t="s">
        <v>60</v>
      </c>
      <c r="M65" s="25">
        <f>J65-G65</f>
        <v>-1</v>
      </c>
    </row>
    <row r="66" spans="1:13" ht="39.6" customHeight="1" x14ac:dyDescent="0.25">
      <c r="A66" s="15"/>
      <c r="B66" s="34" t="s">
        <v>76</v>
      </c>
      <c r="C66" s="32" t="s">
        <v>77</v>
      </c>
      <c r="D66" s="14" t="s">
        <v>54</v>
      </c>
      <c r="E66" s="3">
        <v>170</v>
      </c>
      <c r="F66" s="25" t="s">
        <v>60</v>
      </c>
      <c r="G66" s="3">
        <f>E66</f>
        <v>170</v>
      </c>
      <c r="H66" s="3">
        <v>170</v>
      </c>
      <c r="I66" s="25" t="s">
        <v>60</v>
      </c>
      <c r="J66" s="3">
        <v>170</v>
      </c>
      <c r="K66" s="25" t="s">
        <v>60</v>
      </c>
      <c r="L66" s="25" t="s">
        <v>60</v>
      </c>
      <c r="M66" s="25" t="s">
        <v>60</v>
      </c>
    </row>
    <row r="67" spans="1:13" ht="53.45" customHeight="1" x14ac:dyDescent="0.25">
      <c r="A67" s="73" t="s">
        <v>92</v>
      </c>
      <c r="B67" s="74"/>
      <c r="C67" s="75"/>
      <c r="D67" s="75"/>
      <c r="E67" s="75"/>
      <c r="F67" s="75"/>
      <c r="G67" s="75"/>
      <c r="H67" s="75"/>
      <c r="I67" s="75"/>
      <c r="J67" s="75"/>
      <c r="K67" s="75"/>
      <c r="L67" s="75"/>
      <c r="M67" s="76"/>
    </row>
    <row r="68" spans="1:13" x14ac:dyDescent="0.25">
      <c r="A68" s="3">
        <v>3</v>
      </c>
      <c r="B68" s="33" t="s">
        <v>21</v>
      </c>
      <c r="C68" s="3"/>
      <c r="D68" s="3"/>
      <c r="E68" s="3"/>
      <c r="F68" s="3"/>
      <c r="G68" s="3"/>
      <c r="H68" s="3"/>
      <c r="I68" s="3"/>
      <c r="J68" s="3"/>
      <c r="K68" s="3"/>
      <c r="L68" s="3"/>
      <c r="M68" s="3"/>
    </row>
    <row r="69" spans="1:13" ht="60" customHeight="1" x14ac:dyDescent="0.25">
      <c r="A69" s="15"/>
      <c r="B69" s="34" t="s">
        <v>80</v>
      </c>
      <c r="C69" s="32" t="s">
        <v>53</v>
      </c>
      <c r="D69" s="14" t="s">
        <v>54</v>
      </c>
      <c r="E69" s="3">
        <v>14461</v>
      </c>
      <c r="F69" s="25" t="s">
        <v>60</v>
      </c>
      <c r="G69" s="3">
        <f>E69</f>
        <v>14461</v>
      </c>
      <c r="H69" s="38">
        <f>H35/J53</f>
        <v>12837.365853658537</v>
      </c>
      <c r="I69" s="25" t="s">
        <v>60</v>
      </c>
      <c r="J69" s="38">
        <f>H69</f>
        <v>12837.365853658537</v>
      </c>
      <c r="K69" s="38">
        <f>J69-G69</f>
        <v>-1623.6341463414628</v>
      </c>
      <c r="L69" s="39" t="s">
        <v>60</v>
      </c>
      <c r="M69" s="38">
        <f>K69</f>
        <v>-1623.6341463414628</v>
      </c>
    </row>
    <row r="70" spans="1:13" ht="37.15" customHeight="1" x14ac:dyDescent="0.25">
      <c r="A70" s="15"/>
      <c r="B70" s="34" t="s">
        <v>81</v>
      </c>
      <c r="C70" s="32" t="s">
        <v>53</v>
      </c>
      <c r="D70" s="14" t="s">
        <v>83</v>
      </c>
      <c r="E70" s="10">
        <v>5400</v>
      </c>
      <c r="F70" s="25" t="s">
        <v>60</v>
      </c>
      <c r="G70" s="3">
        <f>E70</f>
        <v>5400</v>
      </c>
      <c r="H70" s="3">
        <f>198000/36</f>
        <v>5500</v>
      </c>
      <c r="I70" s="25" t="s">
        <v>60</v>
      </c>
      <c r="J70" s="10">
        <f>H70</f>
        <v>5500</v>
      </c>
      <c r="K70" s="38">
        <f>J70-G70</f>
        <v>100</v>
      </c>
      <c r="L70" s="39" t="s">
        <v>60</v>
      </c>
      <c r="M70" s="38">
        <f>K70</f>
        <v>100</v>
      </c>
    </row>
    <row r="71" spans="1:13" ht="34.9" customHeight="1" x14ac:dyDescent="0.25">
      <c r="A71" s="15"/>
      <c r="B71" s="34" t="s">
        <v>82</v>
      </c>
      <c r="C71" s="32" t="s">
        <v>53</v>
      </c>
      <c r="D71" s="14" t="s">
        <v>54</v>
      </c>
      <c r="E71" s="3">
        <v>588</v>
      </c>
      <c r="F71" s="25" t="s">
        <v>60</v>
      </c>
      <c r="G71" s="3">
        <f>E71</f>
        <v>588</v>
      </c>
      <c r="H71" s="38">
        <f>117980/170</f>
        <v>694</v>
      </c>
      <c r="I71" s="25" t="s">
        <v>60</v>
      </c>
      <c r="J71" s="38">
        <f>H71</f>
        <v>694</v>
      </c>
      <c r="K71" s="38">
        <f>H71-E71</f>
        <v>106</v>
      </c>
      <c r="L71" s="39" t="s">
        <v>60</v>
      </c>
      <c r="M71" s="38">
        <f>K71</f>
        <v>106</v>
      </c>
    </row>
    <row r="72" spans="1:13" x14ac:dyDescent="0.25">
      <c r="A72" s="3"/>
      <c r="B72" s="27"/>
      <c r="C72" s="3"/>
      <c r="D72" s="3"/>
      <c r="E72" s="3"/>
      <c r="F72" s="3"/>
      <c r="G72" s="3"/>
      <c r="H72" s="3"/>
      <c r="I72" s="3"/>
      <c r="J72" s="3"/>
      <c r="K72" s="3"/>
      <c r="L72" s="3"/>
      <c r="M72" s="3"/>
    </row>
    <row r="73" spans="1:13" ht="83.45" customHeight="1" x14ac:dyDescent="0.25">
      <c r="A73" s="73" t="s">
        <v>93</v>
      </c>
      <c r="B73" s="75"/>
      <c r="C73" s="75"/>
      <c r="D73" s="75"/>
      <c r="E73" s="75"/>
      <c r="F73" s="75"/>
      <c r="G73" s="75"/>
      <c r="H73" s="75"/>
      <c r="I73" s="75"/>
      <c r="J73" s="75"/>
      <c r="K73" s="75"/>
      <c r="L73" s="75"/>
      <c r="M73" s="76"/>
    </row>
    <row r="74" spans="1:13" x14ac:dyDescent="0.25">
      <c r="A74" s="3"/>
      <c r="B74" s="33" t="s">
        <v>22</v>
      </c>
      <c r="C74" s="3"/>
      <c r="D74" s="3"/>
      <c r="E74" s="3"/>
      <c r="F74" s="3"/>
      <c r="G74" s="3"/>
      <c r="H74" s="3"/>
      <c r="I74" s="3"/>
      <c r="J74" s="3"/>
      <c r="K74" s="3"/>
      <c r="L74" s="3"/>
      <c r="M74" s="3"/>
    </row>
    <row r="75" spans="1:13" ht="73.150000000000006" customHeight="1" x14ac:dyDescent="0.25">
      <c r="A75" s="15"/>
      <c r="B75" s="34" t="s">
        <v>84</v>
      </c>
      <c r="C75" s="37" t="s">
        <v>55</v>
      </c>
      <c r="D75" s="16" t="s">
        <v>54</v>
      </c>
      <c r="E75" s="3">
        <v>156</v>
      </c>
      <c r="F75" s="25" t="s">
        <v>60</v>
      </c>
      <c r="G75" s="3">
        <f>E75</f>
        <v>156</v>
      </c>
      <c r="H75" s="38">
        <f>H63/30500*100</f>
        <v>163.9344262295082</v>
      </c>
      <c r="I75" s="25" t="s">
        <v>60</v>
      </c>
      <c r="J75" s="38">
        <f>H75</f>
        <v>163.9344262295082</v>
      </c>
      <c r="K75" s="38">
        <f>H75-E75</f>
        <v>7.9344262295082046</v>
      </c>
      <c r="L75" s="25" t="s">
        <v>60</v>
      </c>
      <c r="M75" s="38">
        <f>K75</f>
        <v>7.9344262295082046</v>
      </c>
    </row>
    <row r="76" spans="1:13" ht="58.15" customHeight="1" x14ac:dyDescent="0.25">
      <c r="A76" s="15"/>
      <c r="B76" s="36" t="s">
        <v>85</v>
      </c>
      <c r="C76" s="37" t="s">
        <v>55</v>
      </c>
      <c r="D76" s="16" t="s">
        <v>54</v>
      </c>
      <c r="E76" s="3">
        <v>125.5</v>
      </c>
      <c r="F76" s="25" t="s">
        <v>60</v>
      </c>
      <c r="G76" s="3">
        <f>E76</f>
        <v>125.5</v>
      </c>
      <c r="H76" s="38">
        <f>5500/4300*100</f>
        <v>127.90697674418605</v>
      </c>
      <c r="I76" s="25" t="s">
        <v>60</v>
      </c>
      <c r="J76" s="38">
        <f>H76</f>
        <v>127.90697674418605</v>
      </c>
      <c r="K76" s="40">
        <f>H76-E76</f>
        <v>2.4069767441860535</v>
      </c>
      <c r="L76" s="41" t="s">
        <v>60</v>
      </c>
      <c r="M76" s="40">
        <f>K76</f>
        <v>2.4069767441860535</v>
      </c>
    </row>
    <row r="77" spans="1:13" ht="53.45" customHeight="1" x14ac:dyDescent="0.25">
      <c r="A77" s="15"/>
      <c r="B77" s="36" t="s">
        <v>86</v>
      </c>
      <c r="C77" s="37" t="s">
        <v>55</v>
      </c>
      <c r="D77" s="16" t="s">
        <v>54</v>
      </c>
      <c r="E77" s="25">
        <v>125.1</v>
      </c>
      <c r="F77" s="25" t="s">
        <v>60</v>
      </c>
      <c r="G77" s="3">
        <f>E77</f>
        <v>125.1</v>
      </c>
      <c r="H77" s="42">
        <f>694/470*100</f>
        <v>147.65957446808511</v>
      </c>
      <c r="I77" s="25" t="s">
        <v>60</v>
      </c>
      <c r="J77" s="38">
        <f>H77</f>
        <v>147.65957446808511</v>
      </c>
      <c r="K77" s="41">
        <f>H77-E77</f>
        <v>22.559574468085117</v>
      </c>
      <c r="L77" s="39" t="s">
        <v>60</v>
      </c>
      <c r="M77" s="40">
        <f>K77</f>
        <v>22.559574468085117</v>
      </c>
    </row>
    <row r="78" spans="1:13" ht="54" hidden="1" customHeight="1" x14ac:dyDescent="0.25">
      <c r="A78" s="3"/>
      <c r="B78" s="35"/>
      <c r="C78" s="3" t="s">
        <v>55</v>
      </c>
      <c r="D78" s="16" t="s">
        <v>54</v>
      </c>
      <c r="E78" s="3">
        <v>81.099999999999994</v>
      </c>
      <c r="F78" s="3">
        <v>96</v>
      </c>
      <c r="G78" s="3">
        <v>88.6</v>
      </c>
      <c r="H78" s="3">
        <v>80</v>
      </c>
      <c r="I78" s="3">
        <v>89</v>
      </c>
      <c r="J78" s="3">
        <v>84.5</v>
      </c>
      <c r="K78" s="12" t="s">
        <v>57</v>
      </c>
      <c r="L78" s="12" t="s">
        <v>56</v>
      </c>
      <c r="M78" s="12" t="s">
        <v>58</v>
      </c>
    </row>
    <row r="79" spans="1:13" hidden="1" x14ac:dyDescent="0.25">
      <c r="A79" s="3"/>
      <c r="B79" s="3"/>
      <c r="C79" s="3"/>
      <c r="D79" s="3"/>
      <c r="E79" s="3"/>
      <c r="F79" s="3"/>
      <c r="G79" s="3"/>
      <c r="H79" s="3"/>
      <c r="I79" s="3"/>
      <c r="J79" s="3"/>
      <c r="K79" s="3"/>
      <c r="L79" s="3"/>
      <c r="M79" s="3"/>
    </row>
    <row r="80" spans="1:13" ht="24.6" customHeight="1" x14ac:dyDescent="0.25">
      <c r="A80" s="73" t="s">
        <v>94</v>
      </c>
      <c r="B80" s="75"/>
      <c r="C80" s="75"/>
      <c r="D80" s="75"/>
      <c r="E80" s="75"/>
      <c r="F80" s="75"/>
      <c r="G80" s="75"/>
      <c r="H80" s="75"/>
      <c r="I80" s="75"/>
      <c r="J80" s="75"/>
      <c r="K80" s="75"/>
      <c r="L80" s="75"/>
      <c r="M80" s="76"/>
    </row>
    <row r="81" spans="1:13" ht="81.599999999999994" customHeight="1" x14ac:dyDescent="0.25">
      <c r="A81" s="64" t="s">
        <v>95</v>
      </c>
      <c r="B81" s="64"/>
      <c r="C81" s="64"/>
      <c r="D81" s="64"/>
      <c r="E81" s="64"/>
      <c r="F81" s="64"/>
      <c r="G81" s="64"/>
      <c r="H81" s="64"/>
      <c r="I81" s="64"/>
      <c r="J81" s="64"/>
      <c r="K81" s="64"/>
      <c r="L81" s="64"/>
      <c r="M81" s="64"/>
    </row>
    <row r="82" spans="1:13" ht="6" customHeight="1" x14ac:dyDescent="0.25">
      <c r="A82" s="1"/>
    </row>
    <row r="83" spans="1:13" ht="19.5" customHeight="1" x14ac:dyDescent="0.25">
      <c r="A83" s="5" t="s">
        <v>48</v>
      </c>
      <c r="B83" s="5"/>
      <c r="C83" s="5"/>
      <c r="D83" s="5"/>
    </row>
    <row r="84" spans="1:13" ht="33" customHeight="1" x14ac:dyDescent="0.25">
      <c r="A84" s="44" t="s">
        <v>87</v>
      </c>
      <c r="B84" s="44"/>
      <c r="C84" s="44"/>
      <c r="D84" s="44"/>
      <c r="E84" s="44"/>
      <c r="F84" s="44"/>
      <c r="G84" s="44"/>
      <c r="H84" s="44"/>
      <c r="I84" s="44"/>
      <c r="J84" s="44"/>
      <c r="K84" s="44"/>
      <c r="L84" s="44"/>
      <c r="M84" s="44"/>
    </row>
    <row r="85" spans="1:13" ht="21.6" customHeight="1" x14ac:dyDescent="0.25">
      <c r="A85" s="7" t="s">
        <v>49</v>
      </c>
      <c r="B85" s="7"/>
      <c r="C85" s="7"/>
      <c r="D85" s="7"/>
    </row>
    <row r="86" spans="1:13" x14ac:dyDescent="0.25">
      <c r="A86" s="65" t="s">
        <v>61</v>
      </c>
      <c r="B86" s="65"/>
      <c r="C86" s="65"/>
      <c r="D86" s="65"/>
      <c r="E86" s="65"/>
    </row>
    <row r="87" spans="1:13" ht="13.15" customHeight="1" x14ac:dyDescent="0.25">
      <c r="A87" s="65"/>
      <c r="B87" s="65"/>
      <c r="C87" s="65"/>
      <c r="D87" s="65"/>
      <c r="E87" s="65"/>
      <c r="G87" s="83"/>
      <c r="H87" s="83"/>
      <c r="J87" s="80" t="s">
        <v>62</v>
      </c>
      <c r="K87" s="80"/>
      <c r="L87" s="80"/>
      <c r="M87" s="80"/>
    </row>
    <row r="88" spans="1:13" ht="15.75" customHeight="1" x14ac:dyDescent="0.25">
      <c r="A88" s="8"/>
      <c r="B88" s="8"/>
      <c r="C88" s="8"/>
      <c r="D88" s="8"/>
      <c r="E88" s="8"/>
      <c r="J88" s="81" t="s">
        <v>37</v>
      </c>
      <c r="K88" s="81"/>
      <c r="L88" s="81"/>
      <c r="M88" s="81"/>
    </row>
    <row r="89" spans="1:13" ht="24" customHeight="1" x14ac:dyDescent="0.25">
      <c r="A89" s="65" t="s">
        <v>63</v>
      </c>
      <c r="B89" s="65"/>
      <c r="C89" s="65"/>
      <c r="D89" s="65"/>
      <c r="E89" s="65"/>
      <c r="G89" s="83"/>
      <c r="H89" s="83"/>
      <c r="J89" s="80" t="s">
        <v>64</v>
      </c>
      <c r="K89" s="80"/>
      <c r="L89" s="80"/>
      <c r="M89" s="80"/>
    </row>
    <row r="90" spans="1:13" ht="15.75" customHeight="1" x14ac:dyDescent="0.25">
      <c r="A90" s="65"/>
      <c r="B90" s="65"/>
      <c r="C90" s="65"/>
      <c r="D90" s="65"/>
      <c r="E90" s="65"/>
      <c r="J90" s="81" t="s">
        <v>37</v>
      </c>
      <c r="K90" s="81"/>
      <c r="L90" s="81"/>
      <c r="M90" s="81"/>
    </row>
  </sheetData>
  <mergeCells count="66">
    <mergeCell ref="J89:M89"/>
    <mergeCell ref="J90:M90"/>
    <mergeCell ref="B44:D44"/>
    <mergeCell ref="B45:D45"/>
    <mergeCell ref="A86:E87"/>
    <mergeCell ref="A89:E90"/>
    <mergeCell ref="G87:H87"/>
    <mergeCell ref="G89:H89"/>
    <mergeCell ref="J88:M88"/>
    <mergeCell ref="J87:M87"/>
    <mergeCell ref="K49:M49"/>
    <mergeCell ref="A61:M61"/>
    <mergeCell ref="A67:M67"/>
    <mergeCell ref="A73:M73"/>
    <mergeCell ref="A80:M80"/>
    <mergeCell ref="D54:D59"/>
    <mergeCell ref="A49:A50"/>
    <mergeCell ref="B49:B50"/>
    <mergeCell ref="C49:C50"/>
    <mergeCell ref="A81:M81"/>
    <mergeCell ref="D49:D50"/>
    <mergeCell ref="E49:G49"/>
    <mergeCell ref="H49:J49"/>
    <mergeCell ref="B34:D34"/>
    <mergeCell ref="B36:D36"/>
    <mergeCell ref="B37:D37"/>
    <mergeCell ref="A38:M38"/>
    <mergeCell ref="B35:D35"/>
    <mergeCell ref="K42:M42"/>
    <mergeCell ref="A39:M39"/>
    <mergeCell ref="A42:A43"/>
    <mergeCell ref="E42:G42"/>
    <mergeCell ref="B17:M17"/>
    <mergeCell ref="H42:J42"/>
    <mergeCell ref="B42:D43"/>
    <mergeCell ref="B32:D33"/>
    <mergeCell ref="B23:M23"/>
    <mergeCell ref="A20:M20"/>
    <mergeCell ref="B24:M24"/>
    <mergeCell ref="A13:M13"/>
    <mergeCell ref="B26:M27"/>
    <mergeCell ref="A26:A27"/>
    <mergeCell ref="A30:B30"/>
    <mergeCell ref="A40:B40"/>
    <mergeCell ref="E11:M11"/>
    <mergeCell ref="E12:M12"/>
    <mergeCell ref="B15:M15"/>
    <mergeCell ref="B16:M16"/>
    <mergeCell ref="A11:A12"/>
    <mergeCell ref="X32:Z32"/>
    <mergeCell ref="R32:T32"/>
    <mergeCell ref="U32:W32"/>
    <mergeCell ref="A32:A33"/>
    <mergeCell ref="E32:G32"/>
    <mergeCell ref="H32:J32"/>
    <mergeCell ref="K32:M32"/>
    <mergeCell ref="A84:M84"/>
    <mergeCell ref="J1:M4"/>
    <mergeCell ref="A5:M5"/>
    <mergeCell ref="A6:M6"/>
    <mergeCell ref="E7:M7"/>
    <mergeCell ref="E8:M8"/>
    <mergeCell ref="E9:M9"/>
    <mergeCell ref="A7:A8"/>
    <mergeCell ref="A9:A10"/>
    <mergeCell ref="E10:M10"/>
  </mergeCells>
  <phoneticPr fontId="7" type="noConversion"/>
  <pageMargins left="0.16" right="0.16" top="0.35" bottom="0.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1113131</vt:lpstr>
      <vt:lpstr>'1113131'!Область_друку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2020-01-31T09:39:26Z</cp:lastPrinted>
  <dcterms:created xsi:type="dcterms:W3CDTF">2018-12-28T08:43:53Z</dcterms:created>
  <dcterms:modified xsi:type="dcterms:W3CDTF">2020-02-04T16:00:38Z</dcterms:modified>
</cp:coreProperties>
</file>