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Спорт звіти\"/>
    </mc:Choice>
  </mc:AlternateContent>
  <bookViews>
    <workbookView xWindow="0" yWindow="0" windowWidth="20160" windowHeight="6810"/>
  </bookViews>
  <sheets>
    <sheet name="1113131" sheetId="3" r:id="rId1"/>
  </sheets>
  <definedNames>
    <definedName name="_xlnm.Print_Area" localSheetId="0">'1113131'!$A$1:$M$90</definedName>
  </definedNames>
  <calcPr calcId="152511"/>
</workbook>
</file>

<file path=xl/calcChain.xml><?xml version="1.0" encoding="utf-8"?>
<calcChain xmlns="http://schemas.openxmlformats.org/spreadsheetml/2006/main">
  <c r="M77" i="3" l="1"/>
  <c r="K77" i="3"/>
  <c r="J77" i="3"/>
  <c r="H77" i="3"/>
  <c r="M76" i="3"/>
  <c r="K76" i="3"/>
  <c r="J76" i="3"/>
  <c r="H76" i="3"/>
  <c r="K75" i="3"/>
  <c r="M75" i="3"/>
  <c r="H75" i="3"/>
  <c r="J75" i="3"/>
  <c r="M71" i="3"/>
  <c r="K71" i="3"/>
  <c r="J71" i="3"/>
  <c r="H71" i="3"/>
  <c r="M70" i="3"/>
  <c r="K70" i="3"/>
  <c r="J70" i="3"/>
  <c r="H70" i="3"/>
  <c r="M69" i="3"/>
  <c r="K69" i="3"/>
  <c r="J69" i="3"/>
  <c r="H69" i="3"/>
  <c r="M65" i="3"/>
  <c r="K65" i="3"/>
  <c r="K35" i="3"/>
  <c r="M35" i="3"/>
  <c r="J36" i="3"/>
  <c r="J35" i="3"/>
  <c r="J37" i="3"/>
  <c r="H37" i="3"/>
  <c r="H36" i="3"/>
  <c r="K36" i="3"/>
  <c r="M36" i="3"/>
  <c r="J45" i="3"/>
  <c r="G76" i="3"/>
  <c r="G77" i="3"/>
  <c r="G75" i="3"/>
  <c r="G70" i="3"/>
  <c r="G71" i="3"/>
  <c r="G69" i="3"/>
  <c r="G64" i="3"/>
  <c r="G65" i="3"/>
  <c r="G66" i="3"/>
  <c r="G63" i="3"/>
  <c r="K54" i="3"/>
  <c r="M54" i="3"/>
  <c r="K57" i="3"/>
  <c r="M57" i="3"/>
  <c r="K58" i="3"/>
  <c r="M58" i="3"/>
  <c r="K59" i="3"/>
  <c r="M59" i="3"/>
  <c r="L60" i="3"/>
  <c r="M60" i="3"/>
  <c r="G45" i="3"/>
  <c r="G36" i="3"/>
  <c r="G35" i="3"/>
  <c r="E37" i="3"/>
  <c r="G37" i="3"/>
  <c r="M37" i="3"/>
  <c r="K37" i="3"/>
</calcChain>
</file>

<file path=xl/sharedStrings.xml><?xml version="1.0" encoding="utf-8"?>
<sst xmlns="http://schemas.openxmlformats.org/spreadsheetml/2006/main" count="219" uniqueCount="96">
  <si>
    <t>Комплексна програма реалізаціїї молодіжної політики та розвитку фізичної культури і спорту у м.Хмельницькому на 2017- 2021 року</t>
  </si>
  <si>
    <t>Кількість штатних працівників</t>
  </si>
  <si>
    <t>в т. ч.</t>
  </si>
  <si>
    <t>адміністративний</t>
  </si>
  <si>
    <t>педагогічний</t>
  </si>
  <si>
    <t>спеціалісти</t>
  </si>
  <si>
    <t>обслуговуючий персонал</t>
  </si>
  <si>
    <t>Керівники секцій, які надають платні послуги</t>
  </si>
  <si>
    <t>од.</t>
  </si>
  <si>
    <t>штатний розпис</t>
  </si>
  <si>
    <t>1.</t>
  </si>
  <si>
    <t>2.</t>
  </si>
  <si>
    <t>3.</t>
  </si>
  <si>
    <t>(КФКВК)</t>
  </si>
  <si>
    <t>N з/п</t>
  </si>
  <si>
    <t>Завдання</t>
  </si>
  <si>
    <t>Усього</t>
  </si>
  <si>
    <t>Одиниця виміру</t>
  </si>
  <si>
    <t>Джерело інформації</t>
  </si>
  <si>
    <t>затрат</t>
  </si>
  <si>
    <t>продукту</t>
  </si>
  <si>
    <t>ефективності</t>
  </si>
  <si>
    <t>якості</t>
  </si>
  <si>
    <t>(найменування відповідального виконавця)</t>
  </si>
  <si>
    <t>(найменування головного розпорядника)</t>
  </si>
  <si>
    <t>(найменування бюджетної програми)</t>
  </si>
  <si>
    <t>Звіт</t>
  </si>
  <si>
    <t>Затверджено у паспорті бюджетної програми</t>
  </si>
  <si>
    <t>Відхилення</t>
  </si>
  <si>
    <t>загальний фонд</t>
  </si>
  <si>
    <t>спеціальний фонд</t>
  </si>
  <si>
    <t>усього</t>
  </si>
  <si>
    <t>Показники</t>
  </si>
  <si>
    <t>N
з/п</t>
  </si>
  <si>
    <t>(код)</t>
  </si>
  <si>
    <t>Ціль державної політики</t>
  </si>
  <si>
    <t>гривень</t>
  </si>
  <si>
    <t>(ініціали/ініціал, прізвище)</t>
  </si>
  <si>
    <t>4. Цілі державної політики, на досягнення яких спрямовано реалізацію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</si>
  <si>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</si>
  <si>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</si>
  <si>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</si>
  <si>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Напрями використання бюджетних коштів*</t>
  </si>
  <si>
    <t>Касові видатки (надані кредити з бюджету)</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</si>
  <si>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</si>
  <si>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</si>
  <si>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9. Результативні показники бюджетної програми та аналіз їх виконання</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</si>
  <si>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</si>
  <si>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</si>
  <si>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</si>
  <si>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(КТПКВК МБ)(код)</t>
  </si>
  <si>
    <t>ЗАТВЕРДЖЕНО
Наказ Міністерства фінансів України 26 серпня 2014 року № 836
(у редакції наказу Міністерства фінансів Українивід 29 грудня 2018 року № 1209)</t>
  </si>
  <si>
    <t>Управління молоді та спорту Хмельницької міської ради</t>
  </si>
  <si>
    <t>грн.</t>
  </si>
  <si>
    <t>розрахунок</t>
  </si>
  <si>
    <t>%</t>
  </si>
  <si>
    <t>-7</t>
  </si>
  <si>
    <t>-1,1</t>
  </si>
  <si>
    <t>-4,1</t>
  </si>
  <si>
    <r>
      <t>про виконання паспорта бюджетної програми місцевого бюджету на</t>
    </r>
    <r>
      <rPr>
        <b/>
        <u/>
        <sz val="14"/>
        <color indexed="8"/>
        <rFont val="Times New Roman"/>
        <family val="1"/>
        <charset val="204"/>
      </rPr>
      <t xml:space="preserve">  2019</t>
    </r>
    <r>
      <rPr>
        <b/>
        <sz val="14"/>
        <color indexed="8"/>
        <rFont val="Times New Roman"/>
        <family val="1"/>
        <charset val="204"/>
      </rPr>
      <t xml:space="preserve">  рік</t>
    </r>
  </si>
  <si>
    <t>-</t>
  </si>
  <si>
    <t xml:space="preserve">Начальник управління </t>
  </si>
  <si>
    <t>Сергій РЕМЕЗ</t>
  </si>
  <si>
    <t>Завідувач фінансовим сектором</t>
  </si>
  <si>
    <t>Олена ШКЛЯРЕВСЬКА</t>
  </si>
  <si>
    <t>Здійснення заходів та реалізація проектів на виконання Державної цільової соціальної програми “Молодь України”</t>
  </si>
  <si>
    <t>забезпечення реалізації державної молодіжної політики, створення сприятливих умов для соціального становлення та розвитку дітей і молоді; організація навчання і виховання підлітків у позаурочний та позанавчальний час за місцем проживання.</t>
  </si>
  <si>
    <t>Створення сприятливих умов для соціального становлення та розвитку молоді.</t>
  </si>
  <si>
    <t>Організація оздоровлення та забезпечення відпочинком дітей, які потребують особливої соціальної уваги та підтримки.</t>
  </si>
  <si>
    <t>Організація молодіжних заходів соціального спрямування для молоді міста.</t>
  </si>
  <si>
    <t>кількість регіональних заходів державної політики з питань молоді</t>
  </si>
  <si>
    <t xml:space="preserve">     </t>
  </si>
  <si>
    <t>план заходів, накази</t>
  </si>
  <si>
    <t>кількість учасників регіональних заходів державної політики з питань молоді</t>
  </si>
  <si>
    <t>кількість заходів з оздоровлення</t>
  </si>
  <si>
    <t>кількість дітей, яким надані послуги з оздоровлення</t>
  </si>
  <si>
    <t>кількість дітей, яким надані послуги з відпочинку</t>
  </si>
  <si>
    <t>осіб</t>
  </si>
  <si>
    <t>звіти по проведеним заходам</t>
  </si>
  <si>
    <t>план заходів</t>
  </si>
  <si>
    <t>середні витрати на проведення одного регіонального заходу державної політики з питань молоді</t>
  </si>
  <si>
    <t xml:space="preserve">середні витрати на оздоровлення однієї дитини </t>
  </si>
  <si>
    <t xml:space="preserve">середні витрати на відпочинок однієї дитини </t>
  </si>
  <si>
    <t>калькуляція</t>
  </si>
  <si>
    <t>збільшення кількості молоді, охопленої регіональними заходами державної політики з питань молоді, порівняно з минулим роком</t>
  </si>
  <si>
    <t>динаміка середніх витрат на оздоровлення однієї дитини, порівняно              з минулим роком</t>
  </si>
  <si>
    <t>динаміка середніх витрат на відпочинок однієї дитини, порівняно                 з минулим роком</t>
  </si>
  <si>
    <t>Бюджетна програма 1113131 "Здійснення заходів та реалізація проектів на виконання Державної цільової соціальної програми “Молодь України" виконана за 2019 рік.</t>
  </si>
  <si>
    <t>-117 626</t>
  </si>
  <si>
    <t>2300</t>
  </si>
  <si>
    <r>
      <rPr>
        <b/>
        <sz val="10"/>
        <color indexed="8"/>
        <rFont val="Times New Roman"/>
        <family val="1"/>
        <charset val="204"/>
      </rPr>
      <t>Не використані кошти по ЗФ</t>
    </r>
    <r>
      <rPr>
        <sz val="10"/>
        <color indexed="8"/>
        <rFont val="Times New Roman"/>
        <family val="1"/>
        <charset val="204"/>
      </rPr>
      <t xml:space="preserve"> - 133126 грн. виникли в зв'язку із відміною проведення молодіжного форуму, який був запланований в грудні 2019 року на суму 145 000 грн. Збільшення касових видатків по забезпеченню путівками дітей в літні табори для їх оздоровдення та відпочинку на суму 15500 грн. пояснюється збільшенням вартості до 45 грн. (заплановано 36 грн.) на харчування однієї дитини, якій надані послуги з відпочинку. </t>
    </r>
  </si>
  <si>
    <t>Забезпечення путівками дітей в літні табори для їх оздоровлення та відпочинку.</t>
  </si>
  <si>
    <t xml:space="preserve"> 
Причина розбіжностей між фактичними та затвердженими результативними показниками по кількості дітей  на 1 особу, яким надані послуги з оздоровлення, пояснюється збільшенням вартості путівки до 5500 (заплановано 5400 грн.) грн. на одну дитину, згідно із калькуляцією путівки за 2019 рік.    </t>
  </si>
  <si>
    <t xml:space="preserve">    Причина розбіжностей між фактичними та затвердженими результативними показниками в сумі 1624 грн. по середнім витратам на проведення одного регіонального заходу державної політики з питань молоді пояснюється економією коштів на проведення заходів. Причина розбіжностей між фактичними та затвердженими результативними показниками на суму 100 грн. по кількості дітей  на 1 особу, яким надані послуги з оздоровлення, пояснюється збільшенням вартості путівки до 5500 (заплановано 5400 грн.) грн. на одну дитину, згідно із калькуляцією путівки за 2019 рік.  Причина розбіжностей між фактичними та затвердженими результативними показниками  по забезпеченню путівками дітей в літні табори для їх оздоровдення та відпочинку на суму 106 грн. пояснюється збільшенням вартості до 45 грн. (заплановано 36 грн.) на харчування однієї дитини, якій надані послуги з відпочинку.       </t>
  </si>
  <si>
    <t xml:space="preserve">    Причина розбіжностей між фактичними та затвердженими результативними показниками</t>
  </si>
  <si>
    <t xml:space="preserve">                                                                                                                      Аналіз стану виконання результативних показників                                                                                                                                                                                                                                           Затрати на звітний період стабільні по фактичному їх виконанню.
Продукт на звітний період збільшився на 2,1 % по фактичному йому виконанню.
Ефективність збільшилась на 7,9 % ніж запланована. 
Якість на звітний період стабільна по фактичному її виконанню.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</si>
</sst>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4" formatCode="#,##0.00;\-#,##0.00;#,&quot;-&quot;"/>
    <numFmt numFmtId="189" formatCode="0.0"/>
    <numFmt numFmtId="190" formatCode="#,##0_ ;\-#,##0\ "/>
  </numFmts>
  <fonts count="13" x14ac:knownFonts="1">
    <font>
      <sz val="11"/>
      <color theme="1"/>
      <name val="Calibri"/>
      <family val="2"/>
      <charset val="204"/>
      <scheme val="minor"/>
    </font>
    <font>
      <sz val="12"/>
      <color indexed="8"/>
      <name val="Times New Roman"/>
      <family val="1"/>
      <charset val="204"/>
    </font>
    <font>
      <sz val="8"/>
      <color indexed="8"/>
      <name val="Times New Roman"/>
      <family val="1"/>
      <charset val="204"/>
    </font>
    <font>
      <sz val="12"/>
      <color indexed="8"/>
      <name val="Calibri"/>
      <family val="2"/>
      <charset val="204"/>
    </font>
    <font>
      <b/>
      <sz val="12"/>
      <color indexed="8"/>
      <name val="Times New Roman"/>
      <family val="1"/>
      <charset val="204"/>
    </font>
    <font>
      <sz val="8"/>
      <color indexed="8"/>
      <name val="Times New Roman"/>
      <family val="1"/>
      <charset val="204"/>
    </font>
    <font>
      <sz val="9"/>
      <color indexed="8"/>
      <name val="Times New Roman"/>
      <family val="1"/>
      <charset val="204"/>
    </font>
    <font>
      <sz val="8"/>
      <name val="Calibri"/>
      <family val="2"/>
      <charset val="204"/>
    </font>
    <font>
      <sz val="10"/>
      <color indexed="8"/>
      <name val="Times New Roman"/>
      <family val="1"/>
      <charset val="204"/>
    </font>
    <font>
      <b/>
      <sz val="14"/>
      <color indexed="8"/>
      <name val="Times New Roman"/>
      <family val="1"/>
      <charset val="204"/>
    </font>
    <font>
      <b/>
      <u/>
      <sz val="14"/>
      <color indexed="8"/>
      <name val="Times New Roman"/>
      <family val="1"/>
      <charset val="204"/>
    </font>
    <font>
      <b/>
      <sz val="10"/>
      <color indexed="8"/>
      <name val="Times New Roman"/>
      <family val="1"/>
      <charset val="204"/>
    </font>
    <font>
      <sz val="9"/>
      <color rgb="FF000000"/>
      <name val="Times New Roman"/>
      <family val="1"/>
      <charset val="204"/>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4">
    <xf numFmtId="0" fontId="0" fillId="0" borderId="0" xfId="0"/>
    <xf numFmtId="0" fontId="1" fillId="0" borderId="0" xfId="0" applyFont="1"/>
    <xf numFmtId="0" fontId="1" fillId="0" borderId="0" xfId="0" applyFont="1" applyAlignment="1">
      <alignment vertical="center" wrapText="1"/>
    </xf>
    <xf numFmtId="0" fontId="1" fillId="0" borderId="1" xfId="0" applyFont="1" applyBorder="1" applyAlignment="1">
      <alignment horizontal="center" vertical="center" wrapText="1"/>
    </xf>
    <xf numFmtId="0" fontId="3" fillId="0" borderId="0" xfId="0" applyFont="1"/>
    <xf numFmtId="0" fontId="1" fillId="0" borderId="0" xfId="0" applyFont="1" applyAlignment="1">
      <alignment vertical="center"/>
    </xf>
    <xf numFmtId="0" fontId="1" fillId="0" borderId="0" xfId="0" applyFont="1" applyBorder="1" applyAlignment="1">
      <alignment horizontal="center" vertical="center" wrapText="1"/>
    </xf>
    <xf numFmtId="0" fontId="2" fillId="0" borderId="0" xfId="0" applyFont="1" applyAlignment="1">
      <alignment vertical="top"/>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3" fontId="1"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horizontal="center" vertical="top" wrapText="1"/>
    </xf>
    <xf numFmtId="0" fontId="8" fillId="0" borderId="0" xfId="0" applyFont="1" applyAlignment="1">
      <alignment vertical="center" wrapText="1"/>
    </xf>
    <xf numFmtId="0" fontId="8" fillId="0" borderId="0" xfId="0" applyFont="1"/>
    <xf numFmtId="0" fontId="8" fillId="0" borderId="0" xfId="0" applyFont="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center"/>
    </xf>
    <xf numFmtId="0" fontId="6" fillId="0" borderId="4" xfId="0" applyFont="1" applyBorder="1" applyAlignment="1">
      <alignment horizontal="left" vertical="center" wrapText="1"/>
    </xf>
    <xf numFmtId="0" fontId="1" fillId="0" borderId="5" xfId="0" applyFont="1" applyBorder="1" applyAlignment="1">
      <alignment horizontal="center" vertical="center" wrapText="1"/>
    </xf>
    <xf numFmtId="184" fontId="1" fillId="0" borderId="1"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1" xfId="0" applyFont="1" applyBorder="1" applyAlignment="1">
      <alignment horizontal="center" vertical="center"/>
    </xf>
    <xf numFmtId="0" fontId="8" fillId="0" borderId="5" xfId="0" applyFont="1" applyBorder="1" applyAlignment="1">
      <alignment horizontal="center" vertical="center" wrapText="1"/>
    </xf>
    <xf numFmtId="0" fontId="4" fillId="0" borderId="4" xfId="0" applyFont="1" applyBorder="1" applyAlignment="1">
      <alignment horizontal="center" vertical="center" wrapText="1"/>
    </xf>
    <xf numFmtId="0" fontId="12" fillId="2" borderId="1" xfId="0" applyFont="1" applyFill="1" applyBorder="1" applyAlignment="1">
      <alignment vertical="center" wrapText="1"/>
    </xf>
    <xf numFmtId="0" fontId="6" fillId="0" borderId="6" xfId="0" applyFont="1" applyBorder="1" applyAlignment="1">
      <alignment horizontal="left" vertical="center" wrapText="1"/>
    </xf>
    <xf numFmtId="0" fontId="12" fillId="2" borderId="1" xfId="0" applyFont="1" applyFill="1" applyBorder="1" applyAlignment="1">
      <alignment horizontal="justify" vertical="center" wrapText="1"/>
    </xf>
    <xf numFmtId="0" fontId="6" fillId="0" borderId="5" xfId="0"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pplyProtection="1">
      <alignment horizontal="center" vertical="center" wrapText="1"/>
      <protection locked="0"/>
    </xf>
    <xf numFmtId="189" fontId="1" fillId="0" borderId="1" xfId="0" applyNumberFormat="1" applyFont="1" applyBorder="1" applyAlignment="1">
      <alignment horizontal="center" vertical="center" wrapText="1"/>
    </xf>
    <xf numFmtId="189" fontId="1" fillId="0" borderId="1" xfId="0" applyNumberFormat="1" applyFont="1" applyBorder="1" applyAlignment="1" applyProtection="1">
      <alignment horizontal="center" vertical="center" wrapText="1"/>
      <protection locked="0"/>
    </xf>
    <xf numFmtId="190" fontId="1" fillId="0" borderId="1" xfId="0" applyNumberFormat="1"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0" xfId="0" applyFont="1" applyAlignment="1">
      <alignment horizontal="left" vertical="center" wrapText="1"/>
    </xf>
    <xf numFmtId="0" fontId="5" fillId="0" borderId="0" xfId="0" applyFont="1" applyAlignment="1">
      <alignment horizontal="left" vertical="top" wrapText="1"/>
    </xf>
    <xf numFmtId="0" fontId="9" fillId="0" borderId="0" xfId="0" applyFont="1" applyAlignment="1">
      <alignment horizontal="center" vertical="center"/>
    </xf>
    <xf numFmtId="0" fontId="1" fillId="0" borderId="2" xfId="0" applyFont="1" applyBorder="1"/>
    <xf numFmtId="0" fontId="8" fillId="0" borderId="0" xfId="0" applyFont="1" applyAlignment="1">
      <alignment horizontal="left" vertical="center" wrapText="1"/>
    </xf>
    <xf numFmtId="0" fontId="1" fillId="0" borderId="0" xfId="0" applyFont="1" applyAlignment="1">
      <alignment horizontal="center" vertical="center" wrapText="1"/>
    </xf>
    <xf numFmtId="0" fontId="8"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wrapText="1"/>
    </xf>
    <xf numFmtId="0" fontId="1" fillId="0" borderId="11" xfId="0" applyFont="1" applyBorder="1" applyAlignment="1">
      <alignment horizontal="lef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6" fillId="0" borderId="0" xfId="0" applyFont="1" applyAlignment="1">
      <alignment horizontal="left" vertical="center" wrapText="1"/>
    </xf>
    <xf numFmtId="0" fontId="4" fillId="0" borderId="2" xfId="0" applyFont="1" applyBorder="1"/>
    <xf numFmtId="0" fontId="1" fillId="0" borderId="1" xfId="0" applyFont="1" applyBorder="1" applyAlignment="1">
      <alignment horizontal="left" vertical="center" wrapText="1"/>
    </xf>
    <xf numFmtId="0" fontId="4" fillId="0" borderId="0" xfId="0" applyFont="1" applyAlignment="1">
      <alignment horizontal="left" vertical="center" wrapText="1"/>
    </xf>
    <xf numFmtId="0" fontId="1" fillId="0" borderId="3"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Border="1" applyAlignment="1">
      <alignment horizontal="left" vertical="center"/>
    </xf>
    <xf numFmtId="0" fontId="0" fillId="0" borderId="11" xfId="0" applyBorder="1" applyAlignment="1">
      <alignment horizontal="left"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12"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6" xfId="0" applyFont="1" applyBorder="1" applyAlignment="1">
      <alignment horizontal="center" vertical="center" wrapText="1"/>
    </xf>
    <xf numFmtId="0" fontId="1" fillId="0" borderId="2" xfId="0" applyFont="1" applyBorder="1" applyAlignment="1">
      <alignment horizontal="center"/>
    </xf>
    <xf numFmtId="0" fontId="2" fillId="0" borderId="0" xfId="0" applyFont="1" applyBorder="1" applyAlignment="1">
      <alignment horizontal="center" vertical="top" wrapText="1"/>
    </xf>
    <xf numFmtId="0" fontId="8" fillId="0" borderId="1" xfId="0" applyFont="1" applyBorder="1" applyAlignment="1">
      <alignment horizontal="left" vertical="center" wrapText="1"/>
    </xf>
    <xf numFmtId="0" fontId="3" fillId="0" borderId="2" xfId="0" applyFont="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tabSelected="1" zoomScaleNormal="100" workbookViewId="0">
      <selection activeCell="B11" sqref="B11"/>
    </sheetView>
  </sheetViews>
  <sheetFormatPr defaultRowHeight="15.75" x14ac:dyDescent="0.25"/>
  <cols>
    <col min="1" max="1" width="4.42578125" style="4" customWidth="1"/>
    <col min="2" max="2" width="22.42578125" style="4" customWidth="1"/>
    <col min="3" max="3" width="9.140625" style="4"/>
    <col min="4" max="4" width="13.85546875" style="4" customWidth="1"/>
    <col min="5" max="5" width="13" style="4" customWidth="1"/>
    <col min="6" max="6" width="10" style="4" customWidth="1"/>
    <col min="7" max="7" width="11.5703125" style="4" customWidth="1"/>
    <col min="8" max="8" width="12.7109375" style="4" customWidth="1"/>
    <col min="9" max="9" width="10.5703125" style="4" customWidth="1"/>
    <col min="10" max="10" width="11.7109375" style="4" customWidth="1"/>
    <col min="11" max="11" width="11.5703125" style="4" customWidth="1"/>
    <col min="12" max="12" width="8.85546875" style="4" customWidth="1"/>
    <col min="13" max="13" width="9.5703125" style="4" customWidth="1"/>
    <col min="14" max="16384" width="9.140625" style="4"/>
  </cols>
  <sheetData>
    <row r="1" spans="1:13" ht="15.75" customHeight="1" x14ac:dyDescent="0.25">
      <c r="J1" s="45" t="s">
        <v>51</v>
      </c>
      <c r="K1" s="45"/>
      <c r="L1" s="45"/>
      <c r="M1" s="45"/>
    </row>
    <row r="2" spans="1:13" x14ac:dyDescent="0.25">
      <c r="J2" s="45"/>
      <c r="K2" s="45"/>
      <c r="L2" s="45"/>
      <c r="M2" s="45"/>
    </row>
    <row r="3" spans="1:13" x14ac:dyDescent="0.25">
      <c r="J3" s="45"/>
      <c r="K3" s="45"/>
      <c r="L3" s="45"/>
      <c r="M3" s="45"/>
    </row>
    <row r="4" spans="1:13" x14ac:dyDescent="0.25">
      <c r="J4" s="45"/>
      <c r="K4" s="45"/>
      <c r="L4" s="45"/>
      <c r="M4" s="45"/>
    </row>
    <row r="5" spans="1:13" ht="18.75" x14ac:dyDescent="0.25">
      <c r="A5" s="46" t="s">
        <v>26</v>
      </c>
      <c r="B5" s="46"/>
      <c r="C5" s="46"/>
      <c r="D5" s="46"/>
      <c r="E5" s="46"/>
      <c r="F5" s="46"/>
      <c r="G5" s="46"/>
      <c r="H5" s="46"/>
      <c r="I5" s="46"/>
      <c r="J5" s="46"/>
      <c r="K5" s="46"/>
      <c r="L5" s="46"/>
      <c r="M5" s="46"/>
    </row>
    <row r="6" spans="1:13" ht="18.75" x14ac:dyDescent="0.25">
      <c r="A6" s="46" t="s">
        <v>59</v>
      </c>
      <c r="B6" s="46"/>
      <c r="C6" s="46"/>
      <c r="D6" s="46"/>
      <c r="E6" s="46"/>
      <c r="F6" s="46"/>
      <c r="G6" s="46"/>
      <c r="H6" s="46"/>
      <c r="I6" s="46"/>
      <c r="J6" s="46"/>
      <c r="K6" s="46"/>
      <c r="L6" s="46"/>
      <c r="M6" s="46"/>
    </row>
    <row r="7" spans="1:13" ht="25.15" customHeight="1" x14ac:dyDescent="0.25">
      <c r="A7" s="49" t="s">
        <v>10</v>
      </c>
      <c r="B7" s="43">
        <v>1100000</v>
      </c>
      <c r="C7" s="2"/>
      <c r="D7" s="1"/>
      <c r="E7" s="47" t="s">
        <v>52</v>
      </c>
      <c r="F7" s="47"/>
      <c r="G7" s="47"/>
      <c r="H7" s="47"/>
      <c r="I7" s="47"/>
      <c r="J7" s="47"/>
      <c r="K7" s="47"/>
      <c r="L7" s="47"/>
      <c r="M7" s="47"/>
    </row>
    <row r="8" spans="1:13" ht="15" customHeight="1" x14ac:dyDescent="0.25">
      <c r="A8" s="49"/>
      <c r="B8" s="17" t="s">
        <v>34</v>
      </c>
      <c r="C8" s="18"/>
      <c r="D8" s="19"/>
      <c r="E8" s="48" t="s">
        <v>24</v>
      </c>
      <c r="F8" s="48"/>
      <c r="G8" s="48"/>
      <c r="H8" s="48"/>
      <c r="I8" s="48"/>
      <c r="J8" s="48"/>
      <c r="K8" s="48"/>
      <c r="L8" s="48"/>
      <c r="M8" s="48"/>
    </row>
    <row r="9" spans="1:13" x14ac:dyDescent="0.25">
      <c r="A9" s="49" t="s">
        <v>11</v>
      </c>
      <c r="B9" s="43">
        <v>1110000</v>
      </c>
      <c r="C9" s="2"/>
      <c r="D9" s="1"/>
      <c r="E9" s="47" t="s">
        <v>52</v>
      </c>
      <c r="F9" s="47"/>
      <c r="G9" s="47"/>
      <c r="H9" s="47"/>
      <c r="I9" s="47"/>
      <c r="J9" s="47"/>
      <c r="K9" s="47"/>
      <c r="L9" s="47"/>
      <c r="M9" s="47"/>
    </row>
    <row r="10" spans="1:13" ht="15" customHeight="1" x14ac:dyDescent="0.25">
      <c r="A10" s="49"/>
      <c r="B10" s="17" t="s">
        <v>34</v>
      </c>
      <c r="C10" s="18"/>
      <c r="D10" s="19"/>
      <c r="E10" s="50" t="s">
        <v>23</v>
      </c>
      <c r="F10" s="50"/>
      <c r="G10" s="50"/>
      <c r="H10" s="50"/>
      <c r="I10" s="50"/>
      <c r="J10" s="50"/>
      <c r="K10" s="50"/>
      <c r="L10" s="50"/>
      <c r="M10" s="50"/>
    </row>
    <row r="11" spans="1:13" x14ac:dyDescent="0.25">
      <c r="A11" s="49" t="s">
        <v>12</v>
      </c>
      <c r="B11" s="9">
        <v>1113131</v>
      </c>
      <c r="C11" s="9">
        <v>1040</v>
      </c>
      <c r="D11" s="1"/>
      <c r="E11" s="63" t="s">
        <v>65</v>
      </c>
      <c r="F11" s="63"/>
      <c r="G11" s="63"/>
      <c r="H11" s="63"/>
      <c r="I11" s="63"/>
      <c r="J11" s="63"/>
      <c r="K11" s="63"/>
      <c r="L11" s="63"/>
      <c r="M11" s="63"/>
    </row>
    <row r="12" spans="1:13" ht="24.6" customHeight="1" x14ac:dyDescent="0.25">
      <c r="A12" s="49"/>
      <c r="B12" s="20" t="s">
        <v>50</v>
      </c>
      <c r="C12" s="20" t="s">
        <v>13</v>
      </c>
      <c r="D12" s="19"/>
      <c r="E12" s="48" t="s">
        <v>25</v>
      </c>
      <c r="F12" s="48"/>
      <c r="G12" s="48"/>
      <c r="H12" s="48"/>
      <c r="I12" s="48"/>
      <c r="J12" s="48"/>
      <c r="K12" s="48"/>
      <c r="L12" s="48"/>
      <c r="M12" s="48"/>
    </row>
    <row r="13" spans="1:13" ht="19.5" customHeight="1" x14ac:dyDescent="0.25">
      <c r="A13" s="53" t="s">
        <v>38</v>
      </c>
      <c r="B13" s="53"/>
      <c r="C13" s="53"/>
      <c r="D13" s="53"/>
      <c r="E13" s="53"/>
      <c r="F13" s="53"/>
      <c r="G13" s="53"/>
      <c r="H13" s="53"/>
      <c r="I13" s="53"/>
      <c r="J13" s="53"/>
      <c r="K13" s="53"/>
      <c r="L13" s="53"/>
      <c r="M13" s="53"/>
    </row>
    <row r="14" spans="1:13" x14ac:dyDescent="0.25">
      <c r="A14" s="1"/>
      <c r="B14" s="1"/>
      <c r="C14" s="1"/>
      <c r="D14" s="1"/>
      <c r="E14" s="1"/>
      <c r="F14" s="1"/>
      <c r="G14" s="1"/>
      <c r="H14" s="1"/>
      <c r="I14" s="1"/>
      <c r="J14" s="1"/>
      <c r="K14" s="1"/>
      <c r="L14" s="1"/>
      <c r="M14" s="1"/>
    </row>
    <row r="15" spans="1:13" ht="31.5" x14ac:dyDescent="0.25">
      <c r="A15" s="3" t="s">
        <v>33</v>
      </c>
      <c r="B15" s="52" t="s">
        <v>35</v>
      </c>
      <c r="C15" s="52"/>
      <c r="D15" s="52"/>
      <c r="E15" s="52"/>
      <c r="F15" s="52"/>
      <c r="G15" s="52"/>
      <c r="H15" s="52"/>
      <c r="I15" s="52"/>
      <c r="J15" s="52"/>
      <c r="K15" s="52"/>
      <c r="L15" s="52"/>
      <c r="M15" s="52"/>
    </row>
    <row r="16" spans="1:13" x14ac:dyDescent="0.25">
      <c r="A16" s="3">
        <v>1</v>
      </c>
      <c r="B16" s="64" t="s">
        <v>65</v>
      </c>
      <c r="C16" s="64"/>
      <c r="D16" s="64"/>
      <c r="E16" s="64"/>
      <c r="F16" s="64"/>
      <c r="G16" s="64"/>
      <c r="H16" s="64"/>
      <c r="I16" s="64"/>
      <c r="J16" s="64"/>
      <c r="K16" s="64"/>
      <c r="L16" s="64"/>
      <c r="M16" s="64"/>
    </row>
    <row r="17" spans="1:26" hidden="1" x14ac:dyDescent="0.25">
      <c r="A17" s="3"/>
      <c r="B17" s="52"/>
      <c r="C17" s="52"/>
      <c r="D17" s="52"/>
      <c r="E17" s="52"/>
      <c r="F17" s="52"/>
      <c r="G17" s="52"/>
      <c r="H17" s="52"/>
      <c r="I17" s="52"/>
      <c r="J17" s="52"/>
      <c r="K17" s="52"/>
      <c r="L17" s="52"/>
      <c r="M17" s="52"/>
    </row>
    <row r="18" spans="1:26" x14ac:dyDescent="0.25">
      <c r="A18" s="1"/>
      <c r="B18" s="1"/>
      <c r="C18" s="1"/>
      <c r="D18" s="1"/>
      <c r="E18" s="1"/>
      <c r="F18" s="1"/>
      <c r="G18" s="1"/>
      <c r="H18" s="1"/>
      <c r="I18" s="1"/>
      <c r="J18" s="1"/>
      <c r="K18" s="1"/>
      <c r="L18" s="1"/>
      <c r="M18" s="1"/>
    </row>
    <row r="19" spans="1:26" x14ac:dyDescent="0.25">
      <c r="A19" s="5" t="s">
        <v>39</v>
      </c>
      <c r="B19" s="1"/>
      <c r="C19" s="1"/>
      <c r="D19" s="1"/>
      <c r="E19" s="1"/>
      <c r="F19" s="1"/>
      <c r="G19" s="1"/>
      <c r="H19" s="1"/>
      <c r="I19" s="1"/>
      <c r="J19" s="1"/>
      <c r="K19" s="1"/>
      <c r="L19" s="1"/>
      <c r="M19" s="1"/>
    </row>
    <row r="20" spans="1:26" ht="34.9" customHeight="1" x14ac:dyDescent="0.25">
      <c r="A20" s="65" t="s">
        <v>66</v>
      </c>
      <c r="B20" s="65"/>
      <c r="C20" s="65"/>
      <c r="D20" s="65"/>
      <c r="E20" s="65"/>
      <c r="F20" s="65"/>
      <c r="G20" s="65"/>
      <c r="H20" s="65"/>
      <c r="I20" s="65"/>
      <c r="J20" s="65"/>
      <c r="K20" s="65"/>
      <c r="L20" s="65"/>
      <c r="M20" s="65"/>
    </row>
    <row r="21" spans="1:26" x14ac:dyDescent="0.25">
      <c r="A21" s="5" t="s">
        <v>40</v>
      </c>
      <c r="B21" s="1"/>
      <c r="C21" s="1"/>
      <c r="D21" s="1"/>
      <c r="E21" s="1"/>
      <c r="F21" s="1"/>
      <c r="G21" s="1"/>
      <c r="H21" s="1"/>
      <c r="I21" s="1"/>
      <c r="J21" s="1"/>
      <c r="K21" s="1"/>
      <c r="L21" s="1"/>
      <c r="M21" s="1"/>
    </row>
    <row r="22" spans="1:26" x14ac:dyDescent="0.25">
      <c r="A22" s="1"/>
      <c r="B22" s="1"/>
      <c r="C22" s="1"/>
      <c r="D22" s="1"/>
      <c r="E22" s="1"/>
      <c r="F22" s="1"/>
      <c r="G22" s="1"/>
      <c r="H22" s="1"/>
      <c r="I22" s="1"/>
      <c r="J22" s="1"/>
      <c r="K22" s="1"/>
      <c r="L22" s="1"/>
      <c r="M22" s="1"/>
    </row>
    <row r="23" spans="1:26" ht="32.25" customHeight="1" x14ac:dyDescent="0.25">
      <c r="A23" s="3" t="s">
        <v>33</v>
      </c>
      <c r="B23" s="52" t="s">
        <v>15</v>
      </c>
      <c r="C23" s="52"/>
      <c r="D23" s="52"/>
      <c r="E23" s="52"/>
      <c r="F23" s="52"/>
      <c r="G23" s="52"/>
      <c r="H23" s="52"/>
      <c r="I23" s="52"/>
      <c r="J23" s="52"/>
      <c r="K23" s="52"/>
      <c r="L23" s="52"/>
      <c r="M23" s="52"/>
    </row>
    <row r="24" spans="1:26" ht="32.25" customHeight="1" x14ac:dyDescent="0.25">
      <c r="A24" s="26">
        <v>1</v>
      </c>
      <c r="B24" s="66" t="s">
        <v>67</v>
      </c>
      <c r="C24" s="67"/>
      <c r="D24" s="67"/>
      <c r="E24" s="67"/>
      <c r="F24" s="67"/>
      <c r="G24" s="67"/>
      <c r="H24" s="67"/>
      <c r="I24" s="67"/>
      <c r="J24" s="67"/>
      <c r="K24" s="67"/>
      <c r="L24" s="67"/>
      <c r="M24" s="68"/>
    </row>
    <row r="25" spans="1:26" ht="32.25" hidden="1" customHeight="1" x14ac:dyDescent="0.25">
      <c r="A25" s="26"/>
      <c r="B25" s="28"/>
      <c r="C25" s="29"/>
      <c r="D25" s="29"/>
      <c r="E25" s="29"/>
      <c r="F25" s="29"/>
      <c r="G25" s="29"/>
      <c r="H25" s="29"/>
      <c r="I25" s="29"/>
      <c r="J25" s="29"/>
      <c r="K25" s="29"/>
      <c r="L25" s="29"/>
      <c r="M25" s="30"/>
    </row>
    <row r="26" spans="1:26" x14ac:dyDescent="0.25">
      <c r="A26" s="60">
        <v>2</v>
      </c>
      <c r="B26" s="54" t="s">
        <v>68</v>
      </c>
      <c r="C26" s="55"/>
      <c r="D26" s="55"/>
      <c r="E26" s="55"/>
      <c r="F26" s="55"/>
      <c r="G26" s="55"/>
      <c r="H26" s="55"/>
      <c r="I26" s="55"/>
      <c r="J26" s="55"/>
      <c r="K26" s="55"/>
      <c r="L26" s="55"/>
      <c r="M26" s="56"/>
    </row>
    <row r="27" spans="1:26" ht="8.4499999999999993" customHeight="1" x14ac:dyDescent="0.25">
      <c r="A27" s="61"/>
      <c r="B27" s="57"/>
      <c r="C27" s="58"/>
      <c r="D27" s="58"/>
      <c r="E27" s="58"/>
      <c r="F27" s="58"/>
      <c r="G27" s="58"/>
      <c r="H27" s="58"/>
      <c r="I27" s="58"/>
      <c r="J27" s="58"/>
      <c r="K27" s="58"/>
      <c r="L27" s="58"/>
      <c r="M27" s="59"/>
    </row>
    <row r="28" spans="1:26" ht="22.15" customHeight="1" x14ac:dyDescent="0.25">
      <c r="A28" s="1"/>
    </row>
    <row r="29" spans="1:26" x14ac:dyDescent="0.25">
      <c r="A29" s="5" t="s">
        <v>41</v>
      </c>
    </row>
    <row r="30" spans="1:26" ht="24" customHeight="1" x14ac:dyDescent="0.25">
      <c r="A30" s="62" t="s">
        <v>36</v>
      </c>
      <c r="B30" s="62"/>
    </row>
    <row r="31" spans="1:26" ht="7.15" customHeight="1" x14ac:dyDescent="0.25">
      <c r="A31" s="1"/>
    </row>
    <row r="32" spans="1:26" ht="30" customHeight="1" x14ac:dyDescent="0.25">
      <c r="A32" s="52" t="s">
        <v>33</v>
      </c>
      <c r="B32" s="52" t="s">
        <v>42</v>
      </c>
      <c r="C32" s="52"/>
      <c r="D32" s="52"/>
      <c r="E32" s="52" t="s">
        <v>27</v>
      </c>
      <c r="F32" s="52"/>
      <c r="G32" s="52"/>
      <c r="H32" s="52" t="s">
        <v>43</v>
      </c>
      <c r="I32" s="52"/>
      <c r="J32" s="52"/>
      <c r="K32" s="52" t="s">
        <v>28</v>
      </c>
      <c r="L32" s="52"/>
      <c r="M32" s="52"/>
      <c r="R32" s="51"/>
      <c r="S32" s="51"/>
      <c r="T32" s="51"/>
      <c r="U32" s="51"/>
      <c r="V32" s="51"/>
      <c r="W32" s="51"/>
      <c r="X32" s="51"/>
      <c r="Y32" s="51"/>
      <c r="Z32" s="51"/>
    </row>
    <row r="33" spans="1:26" ht="33" customHeight="1" x14ac:dyDescent="0.25">
      <c r="A33" s="52"/>
      <c r="B33" s="52"/>
      <c r="C33" s="52"/>
      <c r="D33" s="52"/>
      <c r="E33" s="3" t="s">
        <v>29</v>
      </c>
      <c r="F33" s="3" t="s">
        <v>30</v>
      </c>
      <c r="G33" s="3" t="s">
        <v>31</v>
      </c>
      <c r="H33" s="3" t="s">
        <v>29</v>
      </c>
      <c r="I33" s="3" t="s">
        <v>30</v>
      </c>
      <c r="J33" s="3" t="s">
        <v>31</v>
      </c>
      <c r="K33" s="3" t="s">
        <v>29</v>
      </c>
      <c r="L33" s="3" t="s">
        <v>30</v>
      </c>
      <c r="M33" s="3" t="s">
        <v>31</v>
      </c>
      <c r="R33" s="6"/>
      <c r="S33" s="6"/>
      <c r="T33" s="6"/>
      <c r="U33" s="6"/>
      <c r="V33" s="6"/>
      <c r="W33" s="6"/>
      <c r="X33" s="6"/>
      <c r="Y33" s="6"/>
      <c r="Z33" s="6"/>
    </row>
    <row r="34" spans="1:26" x14ac:dyDescent="0.25">
      <c r="A34" s="3">
        <v>1</v>
      </c>
      <c r="B34" s="52">
        <v>2</v>
      </c>
      <c r="C34" s="52"/>
      <c r="D34" s="52"/>
      <c r="E34" s="3">
        <v>3</v>
      </c>
      <c r="F34" s="3">
        <v>4</v>
      </c>
      <c r="G34" s="3">
        <v>5</v>
      </c>
      <c r="H34" s="3">
        <v>6</v>
      </c>
      <c r="I34" s="3">
        <v>7</v>
      </c>
      <c r="J34" s="3">
        <v>8</v>
      </c>
      <c r="K34" s="3">
        <v>9</v>
      </c>
      <c r="L34" s="3">
        <v>10</v>
      </c>
      <c r="M34" s="3">
        <v>11</v>
      </c>
      <c r="R34" s="6"/>
      <c r="S34" s="6"/>
      <c r="T34" s="6"/>
      <c r="U34" s="6"/>
      <c r="V34" s="6"/>
      <c r="W34" s="6"/>
      <c r="X34" s="6"/>
      <c r="Y34" s="6"/>
      <c r="Z34" s="6"/>
    </row>
    <row r="35" spans="1:26" ht="37.9" customHeight="1" x14ac:dyDescent="0.25">
      <c r="A35" s="14">
        <v>1</v>
      </c>
      <c r="B35" s="66" t="s">
        <v>69</v>
      </c>
      <c r="C35" s="67"/>
      <c r="D35" s="68"/>
      <c r="E35" s="10">
        <v>1185790</v>
      </c>
      <c r="F35" s="10" t="s">
        <v>60</v>
      </c>
      <c r="G35" s="10">
        <f>E35</f>
        <v>1185790</v>
      </c>
      <c r="H35" s="10">
        <v>1052664</v>
      </c>
      <c r="I35" s="10" t="s">
        <v>60</v>
      </c>
      <c r="J35" s="10">
        <f>H35</f>
        <v>1052664</v>
      </c>
      <c r="K35" s="10">
        <f>H35-E35</f>
        <v>-133126</v>
      </c>
      <c r="L35" s="10" t="s">
        <v>60</v>
      </c>
      <c r="M35" s="10">
        <f>K35</f>
        <v>-133126</v>
      </c>
      <c r="R35" s="6"/>
      <c r="S35" s="6"/>
      <c r="T35" s="6"/>
      <c r="U35" s="6"/>
      <c r="V35" s="6"/>
      <c r="W35" s="6"/>
      <c r="X35" s="6"/>
      <c r="Y35" s="6"/>
      <c r="Z35" s="6"/>
    </row>
    <row r="36" spans="1:26" ht="38.25" customHeight="1" x14ac:dyDescent="0.25">
      <c r="A36" s="14">
        <v>2</v>
      </c>
      <c r="B36" s="64" t="s">
        <v>91</v>
      </c>
      <c r="C36" s="64"/>
      <c r="D36" s="64"/>
      <c r="E36" s="10">
        <v>300000</v>
      </c>
      <c r="F36" s="10" t="s">
        <v>60</v>
      </c>
      <c r="G36" s="10">
        <f>E36</f>
        <v>300000</v>
      </c>
      <c r="H36" s="3">
        <f>198000+117500</f>
        <v>315500</v>
      </c>
      <c r="I36" s="10" t="s">
        <v>60</v>
      </c>
      <c r="J36" s="10">
        <f>H36</f>
        <v>315500</v>
      </c>
      <c r="K36" s="10">
        <f>H36-E36</f>
        <v>15500</v>
      </c>
      <c r="L36" s="10" t="s">
        <v>60</v>
      </c>
      <c r="M36" s="10">
        <f>K36</f>
        <v>15500</v>
      </c>
      <c r="R36" s="6"/>
      <c r="S36" s="6"/>
      <c r="T36" s="6"/>
      <c r="U36" s="6"/>
      <c r="V36" s="6"/>
      <c r="W36" s="6"/>
      <c r="X36" s="6"/>
      <c r="Y36" s="6"/>
      <c r="Z36" s="6"/>
    </row>
    <row r="37" spans="1:26" x14ac:dyDescent="0.25">
      <c r="A37" s="3"/>
      <c r="B37" s="52" t="s">
        <v>16</v>
      </c>
      <c r="C37" s="52"/>
      <c r="D37" s="52"/>
      <c r="E37" s="11">
        <f>E35+E36</f>
        <v>1485790</v>
      </c>
      <c r="F37" s="10" t="s">
        <v>60</v>
      </c>
      <c r="G37" s="11">
        <f>E37</f>
        <v>1485790</v>
      </c>
      <c r="H37" s="11">
        <f>H35+H36</f>
        <v>1368164</v>
      </c>
      <c r="I37" s="10" t="s">
        <v>60</v>
      </c>
      <c r="J37" s="11">
        <f>J35+J36</f>
        <v>1368164</v>
      </c>
      <c r="K37" s="10">
        <f>K35+K36</f>
        <v>-117626</v>
      </c>
      <c r="L37" s="10" t="s">
        <v>60</v>
      </c>
      <c r="M37" s="10">
        <f>M35+M36</f>
        <v>-117626</v>
      </c>
      <c r="R37" s="6"/>
      <c r="S37" s="6"/>
      <c r="T37" s="6"/>
      <c r="U37" s="6"/>
      <c r="V37" s="6"/>
      <c r="W37" s="6"/>
      <c r="X37" s="6"/>
      <c r="Y37" s="6"/>
      <c r="Z37" s="6"/>
    </row>
    <row r="38" spans="1:26" ht="54.6" customHeight="1" x14ac:dyDescent="0.25">
      <c r="A38" s="69" t="s">
        <v>90</v>
      </c>
      <c r="B38" s="70"/>
      <c r="C38" s="70"/>
      <c r="D38" s="70"/>
      <c r="E38" s="70"/>
      <c r="F38" s="70"/>
      <c r="G38" s="70"/>
      <c r="H38" s="70"/>
      <c r="I38" s="70"/>
      <c r="J38" s="70"/>
      <c r="K38" s="70"/>
      <c r="L38" s="70"/>
      <c r="M38" s="70"/>
    </row>
    <row r="39" spans="1:26" ht="33" customHeight="1" x14ac:dyDescent="0.25">
      <c r="A39" s="44" t="s">
        <v>44</v>
      </c>
      <c r="B39" s="44"/>
      <c r="C39" s="44"/>
      <c r="D39" s="44"/>
      <c r="E39" s="44"/>
      <c r="F39" s="44"/>
      <c r="G39" s="44"/>
      <c r="H39" s="44"/>
      <c r="I39" s="44"/>
      <c r="J39" s="44"/>
      <c r="K39" s="44"/>
      <c r="L39" s="44"/>
      <c r="M39" s="44"/>
    </row>
    <row r="40" spans="1:26" ht="17.45" customHeight="1" x14ac:dyDescent="0.25">
      <c r="A40" s="62" t="s">
        <v>36</v>
      </c>
      <c r="B40" s="62"/>
    </row>
    <row r="41" spans="1:26" hidden="1" x14ac:dyDescent="0.25">
      <c r="A41" s="1"/>
    </row>
    <row r="42" spans="1:26" ht="31.5" customHeight="1" x14ac:dyDescent="0.25">
      <c r="A42" s="52" t="s">
        <v>14</v>
      </c>
      <c r="B42" s="52" t="s">
        <v>45</v>
      </c>
      <c r="C42" s="52"/>
      <c r="D42" s="52"/>
      <c r="E42" s="52" t="s">
        <v>27</v>
      </c>
      <c r="F42" s="52"/>
      <c r="G42" s="52"/>
      <c r="H42" s="52" t="s">
        <v>43</v>
      </c>
      <c r="I42" s="52"/>
      <c r="J42" s="52"/>
      <c r="K42" s="52" t="s">
        <v>28</v>
      </c>
      <c r="L42" s="52"/>
      <c r="M42" s="52"/>
    </row>
    <row r="43" spans="1:26" ht="33.75" customHeight="1" x14ac:dyDescent="0.25">
      <c r="A43" s="52"/>
      <c r="B43" s="52"/>
      <c r="C43" s="52"/>
      <c r="D43" s="52"/>
      <c r="E43" s="3" t="s">
        <v>29</v>
      </c>
      <c r="F43" s="3" t="s">
        <v>30</v>
      </c>
      <c r="G43" s="3" t="s">
        <v>31</v>
      </c>
      <c r="H43" s="3" t="s">
        <v>29</v>
      </c>
      <c r="I43" s="3" t="s">
        <v>30</v>
      </c>
      <c r="J43" s="3" t="s">
        <v>31</v>
      </c>
      <c r="K43" s="3" t="s">
        <v>29</v>
      </c>
      <c r="L43" s="3" t="s">
        <v>30</v>
      </c>
      <c r="M43" s="3" t="s">
        <v>31</v>
      </c>
    </row>
    <row r="44" spans="1:26" x14ac:dyDescent="0.25">
      <c r="A44" s="3">
        <v>1</v>
      </c>
      <c r="B44" s="52">
        <v>2</v>
      </c>
      <c r="C44" s="52"/>
      <c r="D44" s="52"/>
      <c r="E44" s="3">
        <v>3</v>
      </c>
      <c r="F44" s="3">
        <v>4</v>
      </c>
      <c r="G44" s="3">
        <v>5</v>
      </c>
      <c r="H44" s="3">
        <v>6</v>
      </c>
      <c r="I44" s="3">
        <v>7</v>
      </c>
      <c r="J44" s="3">
        <v>8</v>
      </c>
      <c r="K44" s="3">
        <v>9</v>
      </c>
      <c r="L44" s="3">
        <v>10</v>
      </c>
      <c r="M44" s="3">
        <v>11</v>
      </c>
    </row>
    <row r="45" spans="1:26" ht="60" customHeight="1" x14ac:dyDescent="0.25">
      <c r="A45" s="3">
        <v>1</v>
      </c>
      <c r="B45" s="82" t="s">
        <v>0</v>
      </c>
      <c r="C45" s="82"/>
      <c r="D45" s="82"/>
      <c r="E45" s="10">
        <v>1485790</v>
      </c>
      <c r="F45" s="10" t="s">
        <v>60</v>
      </c>
      <c r="G45" s="10">
        <f>E45</f>
        <v>1485790</v>
      </c>
      <c r="H45" s="10">
        <v>1368164</v>
      </c>
      <c r="I45" s="10" t="s">
        <v>60</v>
      </c>
      <c r="J45" s="10">
        <f>H45</f>
        <v>1368164</v>
      </c>
      <c r="K45" s="12" t="s">
        <v>88</v>
      </c>
      <c r="L45" s="10" t="s">
        <v>60</v>
      </c>
      <c r="M45" s="12" t="s">
        <v>88</v>
      </c>
    </row>
    <row r="46" spans="1:26" x14ac:dyDescent="0.25">
      <c r="A46" s="1"/>
    </row>
    <row r="47" spans="1:26" x14ac:dyDescent="0.25">
      <c r="A47" s="5" t="s">
        <v>46</v>
      </c>
    </row>
    <row r="48" spans="1:26" x14ac:dyDescent="0.25">
      <c r="A48" s="1"/>
    </row>
    <row r="49" spans="1:13" ht="54.6" customHeight="1" x14ac:dyDescent="0.25">
      <c r="A49" s="52" t="s">
        <v>14</v>
      </c>
      <c r="B49" s="52" t="s">
        <v>32</v>
      </c>
      <c r="C49" s="52" t="s">
        <v>17</v>
      </c>
      <c r="D49" s="52" t="s">
        <v>18</v>
      </c>
      <c r="E49" s="52" t="s">
        <v>27</v>
      </c>
      <c r="F49" s="52"/>
      <c r="G49" s="52"/>
      <c r="H49" s="52" t="s">
        <v>47</v>
      </c>
      <c r="I49" s="52"/>
      <c r="J49" s="52"/>
      <c r="K49" s="52" t="s">
        <v>28</v>
      </c>
      <c r="L49" s="52"/>
      <c r="M49" s="52"/>
    </row>
    <row r="50" spans="1:13" ht="55.15" customHeight="1" x14ac:dyDescent="0.25">
      <c r="A50" s="52"/>
      <c r="B50" s="52"/>
      <c r="C50" s="52"/>
      <c r="D50" s="52"/>
      <c r="E50" s="3" t="s">
        <v>29</v>
      </c>
      <c r="F50" s="3" t="s">
        <v>30</v>
      </c>
      <c r="G50" s="3" t="s">
        <v>31</v>
      </c>
      <c r="H50" s="3" t="s">
        <v>29</v>
      </c>
      <c r="I50" s="3" t="s">
        <v>30</v>
      </c>
      <c r="J50" s="3" t="s">
        <v>31</v>
      </c>
      <c r="K50" s="3" t="s">
        <v>29</v>
      </c>
      <c r="L50" s="3" t="s">
        <v>30</v>
      </c>
      <c r="M50" s="3" t="s">
        <v>31</v>
      </c>
    </row>
    <row r="51" spans="1:13" x14ac:dyDescent="0.25">
      <c r="A51" s="3">
        <v>1</v>
      </c>
      <c r="B51" s="3">
        <v>2</v>
      </c>
      <c r="C51" s="3">
        <v>3</v>
      </c>
      <c r="D51" s="3">
        <v>4</v>
      </c>
      <c r="E51" s="3">
        <v>5</v>
      </c>
      <c r="F51" s="3">
        <v>6</v>
      </c>
      <c r="G51" s="3">
        <v>7</v>
      </c>
      <c r="H51" s="3">
        <v>8</v>
      </c>
      <c r="I51" s="3">
        <v>9</v>
      </c>
      <c r="J51" s="3">
        <v>10</v>
      </c>
      <c r="K51" s="3">
        <v>11</v>
      </c>
      <c r="L51" s="3">
        <v>12</v>
      </c>
      <c r="M51" s="3">
        <v>13</v>
      </c>
    </row>
    <row r="52" spans="1:13" x14ac:dyDescent="0.25">
      <c r="A52" s="3">
        <v>1</v>
      </c>
      <c r="B52" s="13" t="s">
        <v>19</v>
      </c>
      <c r="C52" s="3"/>
      <c r="D52" s="3"/>
      <c r="E52" s="3"/>
      <c r="F52" s="3"/>
      <c r="G52" s="3"/>
      <c r="H52" s="3"/>
      <c r="I52" s="3"/>
      <c r="J52" s="3"/>
      <c r="K52" s="3"/>
      <c r="L52" s="3"/>
      <c r="M52" s="3"/>
    </row>
    <row r="53" spans="1:13" ht="39.6" customHeight="1" x14ac:dyDescent="0.25">
      <c r="A53" s="15"/>
      <c r="B53" s="21" t="s">
        <v>70</v>
      </c>
      <c r="C53" s="31" t="s">
        <v>8</v>
      </c>
      <c r="D53" s="16" t="s">
        <v>72</v>
      </c>
      <c r="E53" s="3">
        <v>82</v>
      </c>
      <c r="F53" s="25" t="s">
        <v>60</v>
      </c>
      <c r="G53" s="3">
        <v>82</v>
      </c>
      <c r="H53" s="3">
        <v>82</v>
      </c>
      <c r="I53" s="25" t="s">
        <v>60</v>
      </c>
      <c r="J53" s="3">
        <v>82</v>
      </c>
      <c r="K53" s="25" t="s">
        <v>60</v>
      </c>
      <c r="L53" s="25" t="s">
        <v>60</v>
      </c>
      <c r="M53" s="25" t="s">
        <v>60</v>
      </c>
    </row>
    <row r="54" spans="1:13" ht="24" hidden="1" customHeight="1" x14ac:dyDescent="0.25">
      <c r="A54" s="15"/>
      <c r="B54" s="21" t="s">
        <v>1</v>
      </c>
      <c r="C54" s="22" t="s">
        <v>8</v>
      </c>
      <c r="D54" s="77" t="s">
        <v>9</v>
      </c>
      <c r="E54" s="15">
        <v>24.5</v>
      </c>
      <c r="F54" s="25" t="s">
        <v>60</v>
      </c>
      <c r="G54" s="24">
        <v>24.5</v>
      </c>
      <c r="H54" s="3">
        <v>20.75</v>
      </c>
      <c r="I54" s="25" t="s">
        <v>60</v>
      </c>
      <c r="J54" s="3">
        <v>20.75</v>
      </c>
      <c r="K54" s="3">
        <f>H54-G54</f>
        <v>-3.75</v>
      </c>
      <c r="L54" s="25" t="s">
        <v>60</v>
      </c>
      <c r="M54" s="3">
        <f>J54-G54</f>
        <v>-3.75</v>
      </c>
    </row>
    <row r="55" spans="1:13" ht="15.6" hidden="1" customHeight="1" x14ac:dyDescent="0.25">
      <c r="A55" s="15"/>
      <c r="B55" s="21" t="s">
        <v>2</v>
      </c>
      <c r="C55" s="14"/>
      <c r="D55" s="78"/>
      <c r="E55" s="3"/>
      <c r="F55" s="25"/>
      <c r="G55" s="3"/>
      <c r="H55" s="3"/>
      <c r="I55" s="12"/>
      <c r="J55" s="3"/>
      <c r="K55" s="3"/>
      <c r="L55" s="12"/>
      <c r="M55" s="3"/>
    </row>
    <row r="56" spans="1:13" ht="15.6" hidden="1" customHeight="1" x14ac:dyDescent="0.25">
      <c r="A56" s="15"/>
      <c r="B56" s="21" t="s">
        <v>3</v>
      </c>
      <c r="C56" s="14"/>
      <c r="D56" s="78"/>
      <c r="E56" s="3">
        <v>2</v>
      </c>
      <c r="F56" s="25" t="s">
        <v>60</v>
      </c>
      <c r="G56" s="3">
        <v>2</v>
      </c>
      <c r="H56" s="3">
        <v>2</v>
      </c>
      <c r="I56" s="25" t="s">
        <v>60</v>
      </c>
      <c r="J56" s="3">
        <v>2</v>
      </c>
      <c r="K56" s="3"/>
      <c r="L56" s="25" t="s">
        <v>60</v>
      </c>
      <c r="M56" s="3"/>
    </row>
    <row r="57" spans="1:13" ht="15.6" hidden="1" customHeight="1" x14ac:dyDescent="0.25">
      <c r="A57" s="15"/>
      <c r="B57" s="21" t="s">
        <v>4</v>
      </c>
      <c r="C57" s="14"/>
      <c r="D57" s="78"/>
      <c r="E57" s="3">
        <v>16</v>
      </c>
      <c r="F57" s="25" t="s">
        <v>60</v>
      </c>
      <c r="G57" s="3">
        <v>16</v>
      </c>
      <c r="H57" s="3">
        <v>13.5</v>
      </c>
      <c r="I57" s="25" t="s">
        <v>60</v>
      </c>
      <c r="J57" s="3">
        <v>13.5</v>
      </c>
      <c r="K57" s="3">
        <f>H57-G57</f>
        <v>-2.5</v>
      </c>
      <c r="L57" s="25" t="s">
        <v>60</v>
      </c>
      <c r="M57" s="3">
        <f>J57-G57</f>
        <v>-2.5</v>
      </c>
    </row>
    <row r="58" spans="1:13" ht="15.6" hidden="1" customHeight="1" x14ac:dyDescent="0.25">
      <c r="A58" s="15"/>
      <c r="B58" s="21" t="s">
        <v>5</v>
      </c>
      <c r="C58" s="14"/>
      <c r="D58" s="78"/>
      <c r="E58" s="3">
        <v>3</v>
      </c>
      <c r="F58" s="25" t="s">
        <v>60</v>
      </c>
      <c r="G58" s="3">
        <v>3</v>
      </c>
      <c r="H58" s="3">
        <v>2.5</v>
      </c>
      <c r="I58" s="25" t="s">
        <v>60</v>
      </c>
      <c r="J58" s="3">
        <v>2.5</v>
      </c>
      <c r="K58" s="3">
        <f>H58-G58</f>
        <v>-0.5</v>
      </c>
      <c r="L58" s="25" t="s">
        <v>60</v>
      </c>
      <c r="M58" s="3">
        <f>J58-G58</f>
        <v>-0.5</v>
      </c>
    </row>
    <row r="59" spans="1:13" ht="15.6" hidden="1" customHeight="1" x14ac:dyDescent="0.25">
      <c r="A59" s="15"/>
      <c r="B59" s="21" t="s">
        <v>6</v>
      </c>
      <c r="C59" s="14"/>
      <c r="D59" s="79"/>
      <c r="E59" s="3">
        <v>3.5</v>
      </c>
      <c r="F59" s="25" t="s">
        <v>60</v>
      </c>
      <c r="G59" s="3">
        <v>3.5</v>
      </c>
      <c r="H59" s="3">
        <v>2.75</v>
      </c>
      <c r="I59" s="25" t="s">
        <v>60</v>
      </c>
      <c r="J59" s="3">
        <v>2.75</v>
      </c>
      <c r="K59" s="3">
        <f>H59-G59</f>
        <v>-0.75</v>
      </c>
      <c r="L59" s="25" t="s">
        <v>60</v>
      </c>
      <c r="M59" s="3">
        <f>J59-G59</f>
        <v>-0.75</v>
      </c>
    </row>
    <row r="60" spans="1:13" ht="24" hidden="1" x14ac:dyDescent="0.25">
      <c r="A60" s="15"/>
      <c r="B60" s="23" t="s">
        <v>7</v>
      </c>
      <c r="C60" s="14"/>
      <c r="D60" s="14"/>
      <c r="E60" s="25" t="s">
        <v>60</v>
      </c>
      <c r="F60" s="3">
        <v>16</v>
      </c>
      <c r="G60" s="3">
        <v>16</v>
      </c>
      <c r="H60" s="25" t="s">
        <v>60</v>
      </c>
      <c r="I60" s="3">
        <v>15</v>
      </c>
      <c r="J60" s="3">
        <v>15</v>
      </c>
      <c r="K60" s="25" t="s">
        <v>60</v>
      </c>
      <c r="L60" s="3">
        <f>I60-F60</f>
        <v>-1</v>
      </c>
      <c r="M60" s="3">
        <f>J60-G60</f>
        <v>-1</v>
      </c>
    </row>
    <row r="61" spans="1:13" ht="12.6" customHeight="1" x14ac:dyDescent="0.25">
      <c r="A61" s="57" t="s">
        <v>71</v>
      </c>
      <c r="B61" s="71"/>
      <c r="C61" s="71"/>
      <c r="D61" s="71"/>
      <c r="E61" s="71"/>
      <c r="F61" s="71"/>
      <c r="G61" s="71"/>
      <c r="H61" s="71"/>
      <c r="I61" s="71"/>
      <c r="J61" s="71"/>
      <c r="K61" s="71"/>
      <c r="L61" s="71"/>
      <c r="M61" s="72"/>
    </row>
    <row r="62" spans="1:13" ht="21.6" customHeight="1" x14ac:dyDescent="0.25">
      <c r="A62" s="3">
        <v>2</v>
      </c>
      <c r="B62" s="33" t="s">
        <v>20</v>
      </c>
      <c r="C62" s="3"/>
      <c r="D62" s="3"/>
      <c r="E62" s="3"/>
      <c r="F62" s="3"/>
      <c r="G62" s="3"/>
      <c r="H62" s="3"/>
      <c r="I62" s="3"/>
      <c r="J62" s="3"/>
      <c r="K62" s="3"/>
      <c r="L62" s="3"/>
      <c r="M62" s="3"/>
    </row>
    <row r="63" spans="1:13" ht="51" customHeight="1" x14ac:dyDescent="0.25">
      <c r="A63" s="15"/>
      <c r="B63" s="34" t="s">
        <v>73</v>
      </c>
      <c r="C63" s="32" t="s">
        <v>77</v>
      </c>
      <c r="D63" s="14" t="s">
        <v>78</v>
      </c>
      <c r="E63" s="3">
        <v>47700</v>
      </c>
      <c r="F63" s="25" t="s">
        <v>60</v>
      </c>
      <c r="G63" s="3">
        <f>E63</f>
        <v>47700</v>
      </c>
      <c r="H63" s="3">
        <v>50000</v>
      </c>
      <c r="I63" s="25" t="s">
        <v>60</v>
      </c>
      <c r="J63" s="3">
        <v>50000</v>
      </c>
      <c r="K63" s="12" t="s">
        <v>89</v>
      </c>
      <c r="L63" s="25" t="s">
        <v>60</v>
      </c>
      <c r="M63" s="12" t="s">
        <v>89</v>
      </c>
    </row>
    <row r="64" spans="1:13" ht="25.9" customHeight="1" x14ac:dyDescent="0.25">
      <c r="A64" s="15"/>
      <c r="B64" s="34" t="s">
        <v>74</v>
      </c>
      <c r="C64" s="32" t="s">
        <v>8</v>
      </c>
      <c r="D64" s="14" t="s">
        <v>79</v>
      </c>
      <c r="E64" s="3">
        <v>5</v>
      </c>
      <c r="F64" s="25" t="s">
        <v>60</v>
      </c>
      <c r="G64" s="3">
        <f>E64</f>
        <v>5</v>
      </c>
      <c r="H64" s="3">
        <v>5</v>
      </c>
      <c r="I64" s="25" t="s">
        <v>60</v>
      </c>
      <c r="J64" s="3">
        <v>5</v>
      </c>
      <c r="K64" s="25" t="s">
        <v>60</v>
      </c>
      <c r="L64" s="25" t="s">
        <v>60</v>
      </c>
      <c r="M64" s="25" t="s">
        <v>60</v>
      </c>
    </row>
    <row r="65" spans="1:13" ht="37.9" customHeight="1" x14ac:dyDescent="0.25">
      <c r="A65" s="15"/>
      <c r="B65" s="34" t="s">
        <v>75</v>
      </c>
      <c r="C65" s="32" t="s">
        <v>77</v>
      </c>
      <c r="D65" s="14" t="s">
        <v>54</v>
      </c>
      <c r="E65" s="3">
        <v>37</v>
      </c>
      <c r="F65" s="25" t="s">
        <v>60</v>
      </c>
      <c r="G65" s="3">
        <f>E65</f>
        <v>37</v>
      </c>
      <c r="H65" s="3">
        <v>36</v>
      </c>
      <c r="I65" s="25" t="s">
        <v>60</v>
      </c>
      <c r="J65" s="3">
        <v>36</v>
      </c>
      <c r="K65" s="25">
        <f>H65-G65</f>
        <v>-1</v>
      </c>
      <c r="L65" s="25" t="s">
        <v>60</v>
      </c>
      <c r="M65" s="25">
        <f>J65-G65</f>
        <v>-1</v>
      </c>
    </row>
    <row r="66" spans="1:13" ht="39.6" customHeight="1" x14ac:dyDescent="0.25">
      <c r="A66" s="15"/>
      <c r="B66" s="34" t="s">
        <v>76</v>
      </c>
      <c r="C66" s="32" t="s">
        <v>77</v>
      </c>
      <c r="D66" s="14" t="s">
        <v>54</v>
      </c>
      <c r="E66" s="3">
        <v>170</v>
      </c>
      <c r="F66" s="25" t="s">
        <v>60</v>
      </c>
      <c r="G66" s="3">
        <f>E66</f>
        <v>170</v>
      </c>
      <c r="H66" s="3">
        <v>170</v>
      </c>
      <c r="I66" s="25" t="s">
        <v>60</v>
      </c>
      <c r="J66" s="3">
        <v>170</v>
      </c>
      <c r="K66" s="25" t="s">
        <v>60</v>
      </c>
      <c r="L66" s="25" t="s">
        <v>60</v>
      </c>
      <c r="M66" s="25" t="s">
        <v>60</v>
      </c>
    </row>
    <row r="67" spans="1:13" ht="53.45" customHeight="1" x14ac:dyDescent="0.25">
      <c r="A67" s="73" t="s">
        <v>92</v>
      </c>
      <c r="B67" s="74"/>
      <c r="C67" s="75"/>
      <c r="D67" s="75"/>
      <c r="E67" s="75"/>
      <c r="F67" s="75"/>
      <c r="G67" s="75"/>
      <c r="H67" s="75"/>
      <c r="I67" s="75"/>
      <c r="J67" s="75"/>
      <c r="K67" s="75"/>
      <c r="L67" s="75"/>
      <c r="M67" s="76"/>
    </row>
    <row r="68" spans="1:13" x14ac:dyDescent="0.25">
      <c r="A68" s="3">
        <v>3</v>
      </c>
      <c r="B68" s="33" t="s">
        <v>21</v>
      </c>
      <c r="C68" s="3"/>
      <c r="D68" s="3"/>
      <c r="E68" s="3"/>
      <c r="F68" s="3"/>
      <c r="G68" s="3"/>
      <c r="H68" s="3"/>
      <c r="I68" s="3"/>
      <c r="J68" s="3"/>
      <c r="K68" s="3"/>
      <c r="L68" s="3"/>
      <c r="M68" s="3"/>
    </row>
    <row r="69" spans="1:13" ht="60" customHeight="1" x14ac:dyDescent="0.25">
      <c r="A69" s="15"/>
      <c r="B69" s="34" t="s">
        <v>80</v>
      </c>
      <c r="C69" s="32" t="s">
        <v>53</v>
      </c>
      <c r="D69" s="14" t="s">
        <v>54</v>
      </c>
      <c r="E69" s="3">
        <v>14461</v>
      </c>
      <c r="F69" s="25" t="s">
        <v>60</v>
      </c>
      <c r="G69" s="3">
        <f>E69</f>
        <v>14461</v>
      </c>
      <c r="H69" s="38">
        <f>H35/J53</f>
        <v>12837.365853658537</v>
      </c>
      <c r="I69" s="25" t="s">
        <v>60</v>
      </c>
      <c r="J69" s="38">
        <f>H69</f>
        <v>12837.365853658537</v>
      </c>
      <c r="K69" s="38">
        <f>J69-G69</f>
        <v>-1623.6341463414628</v>
      </c>
      <c r="L69" s="39" t="s">
        <v>60</v>
      </c>
      <c r="M69" s="38">
        <f>K69</f>
        <v>-1623.6341463414628</v>
      </c>
    </row>
    <row r="70" spans="1:13" ht="37.15" customHeight="1" x14ac:dyDescent="0.25">
      <c r="A70" s="15"/>
      <c r="B70" s="34" t="s">
        <v>81</v>
      </c>
      <c r="C70" s="32" t="s">
        <v>53</v>
      </c>
      <c r="D70" s="14" t="s">
        <v>83</v>
      </c>
      <c r="E70" s="10">
        <v>5400</v>
      </c>
      <c r="F70" s="25" t="s">
        <v>60</v>
      </c>
      <c r="G70" s="3">
        <f>E70</f>
        <v>5400</v>
      </c>
      <c r="H70" s="3">
        <f>198000/36</f>
        <v>5500</v>
      </c>
      <c r="I70" s="25" t="s">
        <v>60</v>
      </c>
      <c r="J70" s="10">
        <f>H70</f>
        <v>5500</v>
      </c>
      <c r="K70" s="38">
        <f>J70-G70</f>
        <v>100</v>
      </c>
      <c r="L70" s="39" t="s">
        <v>60</v>
      </c>
      <c r="M70" s="38">
        <f>K70</f>
        <v>100</v>
      </c>
    </row>
    <row r="71" spans="1:13" ht="34.9" customHeight="1" x14ac:dyDescent="0.25">
      <c r="A71" s="15"/>
      <c r="B71" s="34" t="s">
        <v>82</v>
      </c>
      <c r="C71" s="32" t="s">
        <v>53</v>
      </c>
      <c r="D71" s="14" t="s">
        <v>54</v>
      </c>
      <c r="E71" s="3">
        <v>588</v>
      </c>
      <c r="F71" s="25" t="s">
        <v>60</v>
      </c>
      <c r="G71" s="3">
        <f>E71</f>
        <v>588</v>
      </c>
      <c r="H71" s="38">
        <f>117980/170</f>
        <v>694</v>
      </c>
      <c r="I71" s="25" t="s">
        <v>60</v>
      </c>
      <c r="J71" s="38">
        <f>H71</f>
        <v>694</v>
      </c>
      <c r="K71" s="38">
        <f>H71-E71</f>
        <v>106</v>
      </c>
      <c r="L71" s="39" t="s">
        <v>60</v>
      </c>
      <c r="M71" s="38">
        <f>K71</f>
        <v>106</v>
      </c>
    </row>
    <row r="72" spans="1:13" x14ac:dyDescent="0.25">
      <c r="A72" s="3"/>
      <c r="B72" s="27"/>
      <c r="C72" s="3"/>
      <c r="D72" s="3"/>
      <c r="E72" s="3"/>
      <c r="F72" s="3"/>
      <c r="G72" s="3"/>
      <c r="H72" s="3"/>
      <c r="I72" s="3"/>
      <c r="J72" s="3"/>
      <c r="K72" s="3"/>
      <c r="L72" s="3"/>
      <c r="M72" s="3"/>
    </row>
    <row r="73" spans="1:13" ht="83.45" customHeight="1" x14ac:dyDescent="0.25">
      <c r="A73" s="73" t="s">
        <v>93</v>
      </c>
      <c r="B73" s="75"/>
      <c r="C73" s="75"/>
      <c r="D73" s="75"/>
      <c r="E73" s="75"/>
      <c r="F73" s="75"/>
      <c r="G73" s="75"/>
      <c r="H73" s="75"/>
      <c r="I73" s="75"/>
      <c r="J73" s="75"/>
      <c r="K73" s="75"/>
      <c r="L73" s="75"/>
      <c r="M73" s="76"/>
    </row>
    <row r="74" spans="1:13" x14ac:dyDescent="0.25">
      <c r="A74" s="3"/>
      <c r="B74" s="33" t="s">
        <v>22</v>
      </c>
      <c r="C74" s="3"/>
      <c r="D74" s="3"/>
      <c r="E74" s="3"/>
      <c r="F74" s="3"/>
      <c r="G74" s="3"/>
      <c r="H74" s="3"/>
      <c r="I74" s="3"/>
      <c r="J74" s="3"/>
      <c r="K74" s="3"/>
      <c r="L74" s="3"/>
      <c r="M74" s="3"/>
    </row>
    <row r="75" spans="1:13" ht="73.150000000000006" customHeight="1" x14ac:dyDescent="0.25">
      <c r="A75" s="15"/>
      <c r="B75" s="34" t="s">
        <v>84</v>
      </c>
      <c r="C75" s="37" t="s">
        <v>55</v>
      </c>
      <c r="D75" s="16" t="s">
        <v>54</v>
      </c>
      <c r="E75" s="3">
        <v>156</v>
      </c>
      <c r="F75" s="25" t="s">
        <v>60</v>
      </c>
      <c r="G75" s="3">
        <f>E75</f>
        <v>156</v>
      </c>
      <c r="H75" s="38">
        <f>H63/30500*100</f>
        <v>163.9344262295082</v>
      </c>
      <c r="I75" s="25" t="s">
        <v>60</v>
      </c>
      <c r="J75" s="38">
        <f>H75</f>
        <v>163.9344262295082</v>
      </c>
      <c r="K75" s="38">
        <f>H75-E75</f>
        <v>7.9344262295082046</v>
      </c>
      <c r="L75" s="25" t="s">
        <v>60</v>
      </c>
      <c r="M75" s="38">
        <f>K75</f>
        <v>7.9344262295082046</v>
      </c>
    </row>
    <row r="76" spans="1:13" ht="58.15" customHeight="1" x14ac:dyDescent="0.25">
      <c r="A76" s="15"/>
      <c r="B76" s="36" t="s">
        <v>85</v>
      </c>
      <c r="C76" s="37" t="s">
        <v>55</v>
      </c>
      <c r="D76" s="16" t="s">
        <v>54</v>
      </c>
      <c r="E76" s="3">
        <v>125.5</v>
      </c>
      <c r="F76" s="25" t="s">
        <v>60</v>
      </c>
      <c r="G76" s="3">
        <f>E76</f>
        <v>125.5</v>
      </c>
      <c r="H76" s="38">
        <f>5500/4300*100</f>
        <v>127.90697674418605</v>
      </c>
      <c r="I76" s="25" t="s">
        <v>60</v>
      </c>
      <c r="J76" s="38">
        <f>H76</f>
        <v>127.90697674418605</v>
      </c>
      <c r="K76" s="40">
        <f>H76-E76</f>
        <v>2.4069767441860535</v>
      </c>
      <c r="L76" s="41" t="s">
        <v>60</v>
      </c>
      <c r="M76" s="40">
        <f>K76</f>
        <v>2.4069767441860535</v>
      </c>
    </row>
    <row r="77" spans="1:13" ht="53.45" customHeight="1" x14ac:dyDescent="0.25">
      <c r="A77" s="15"/>
      <c r="B77" s="36" t="s">
        <v>86</v>
      </c>
      <c r="C77" s="37" t="s">
        <v>55</v>
      </c>
      <c r="D77" s="16" t="s">
        <v>54</v>
      </c>
      <c r="E77" s="25">
        <v>125.1</v>
      </c>
      <c r="F77" s="25" t="s">
        <v>60</v>
      </c>
      <c r="G77" s="3">
        <f>E77</f>
        <v>125.1</v>
      </c>
      <c r="H77" s="42">
        <f>694/470*100</f>
        <v>147.65957446808511</v>
      </c>
      <c r="I77" s="25" t="s">
        <v>60</v>
      </c>
      <c r="J77" s="38">
        <f>H77</f>
        <v>147.65957446808511</v>
      </c>
      <c r="K77" s="41">
        <f>H77-E77</f>
        <v>22.559574468085117</v>
      </c>
      <c r="L77" s="39" t="s">
        <v>60</v>
      </c>
      <c r="M77" s="40">
        <f>K77</f>
        <v>22.559574468085117</v>
      </c>
    </row>
    <row r="78" spans="1:13" ht="54" hidden="1" customHeight="1" x14ac:dyDescent="0.25">
      <c r="A78" s="3"/>
      <c r="B78" s="35"/>
      <c r="C78" s="3" t="s">
        <v>55</v>
      </c>
      <c r="D78" s="16" t="s">
        <v>54</v>
      </c>
      <c r="E78" s="3">
        <v>81.099999999999994</v>
      </c>
      <c r="F78" s="3">
        <v>96</v>
      </c>
      <c r="G78" s="3">
        <v>88.6</v>
      </c>
      <c r="H78" s="3">
        <v>80</v>
      </c>
      <c r="I78" s="3">
        <v>89</v>
      </c>
      <c r="J78" s="3">
        <v>84.5</v>
      </c>
      <c r="K78" s="12" t="s">
        <v>57</v>
      </c>
      <c r="L78" s="12" t="s">
        <v>56</v>
      </c>
      <c r="M78" s="12" t="s">
        <v>58</v>
      </c>
    </row>
    <row r="79" spans="1:13" hidden="1" x14ac:dyDescent="0.25">
      <c r="A79" s="3"/>
      <c r="B79" s="3"/>
      <c r="C79" s="3"/>
      <c r="D79" s="3"/>
      <c r="E79" s="3"/>
      <c r="F79" s="3"/>
      <c r="G79" s="3"/>
      <c r="H79" s="3"/>
      <c r="I79" s="3"/>
      <c r="J79" s="3"/>
      <c r="K79" s="3"/>
      <c r="L79" s="3"/>
      <c r="M79" s="3"/>
    </row>
    <row r="80" spans="1:13" ht="24.6" customHeight="1" x14ac:dyDescent="0.25">
      <c r="A80" s="73" t="s">
        <v>94</v>
      </c>
      <c r="B80" s="75"/>
      <c r="C80" s="75"/>
      <c r="D80" s="75"/>
      <c r="E80" s="75"/>
      <c r="F80" s="75"/>
      <c r="G80" s="75"/>
      <c r="H80" s="75"/>
      <c r="I80" s="75"/>
      <c r="J80" s="75"/>
      <c r="K80" s="75"/>
      <c r="L80" s="75"/>
      <c r="M80" s="76"/>
    </row>
    <row r="81" spans="1:13" ht="81.599999999999994" customHeight="1" x14ac:dyDescent="0.25">
      <c r="A81" s="64" t="s">
        <v>95</v>
      </c>
      <c r="B81" s="64"/>
      <c r="C81" s="64"/>
      <c r="D81" s="64"/>
      <c r="E81" s="64"/>
      <c r="F81" s="64"/>
      <c r="G81" s="64"/>
      <c r="H81" s="64"/>
      <c r="I81" s="64"/>
      <c r="J81" s="64"/>
      <c r="K81" s="64"/>
      <c r="L81" s="64"/>
      <c r="M81" s="64"/>
    </row>
    <row r="82" spans="1:13" ht="6" customHeight="1" x14ac:dyDescent="0.25">
      <c r="A82" s="1"/>
    </row>
    <row r="83" spans="1:13" ht="19.5" customHeight="1" x14ac:dyDescent="0.25">
      <c r="A83" s="5" t="s">
        <v>48</v>
      </c>
      <c r="B83" s="5"/>
      <c r="C83" s="5"/>
      <c r="D83" s="5"/>
    </row>
    <row r="84" spans="1:13" ht="33" customHeight="1" x14ac:dyDescent="0.25">
      <c r="A84" s="44" t="s">
        <v>87</v>
      </c>
      <c r="B84" s="44"/>
      <c r="C84" s="44"/>
      <c r="D84" s="44"/>
      <c r="E84" s="44"/>
      <c r="F84" s="44"/>
      <c r="G84" s="44"/>
      <c r="H84" s="44"/>
      <c r="I84" s="44"/>
      <c r="J84" s="44"/>
      <c r="K84" s="44"/>
      <c r="L84" s="44"/>
      <c r="M84" s="44"/>
    </row>
    <row r="85" spans="1:13" ht="21.6" customHeight="1" x14ac:dyDescent="0.25">
      <c r="A85" s="7" t="s">
        <v>49</v>
      </c>
      <c r="B85" s="7"/>
      <c r="C85" s="7"/>
      <c r="D85" s="7"/>
    </row>
    <row r="86" spans="1:13" x14ac:dyDescent="0.25">
      <c r="A86" s="65" t="s">
        <v>61</v>
      </c>
      <c r="B86" s="65"/>
      <c r="C86" s="65"/>
      <c r="D86" s="65"/>
      <c r="E86" s="65"/>
    </row>
    <row r="87" spans="1:13" ht="13.15" customHeight="1" x14ac:dyDescent="0.25">
      <c r="A87" s="65"/>
      <c r="B87" s="65"/>
      <c r="C87" s="65"/>
      <c r="D87" s="65"/>
      <c r="E87" s="65"/>
      <c r="G87" s="83"/>
      <c r="H87" s="83"/>
      <c r="J87" s="80" t="s">
        <v>62</v>
      </c>
      <c r="K87" s="80"/>
      <c r="L87" s="80"/>
      <c r="M87" s="80"/>
    </row>
    <row r="88" spans="1:13" ht="15.75" customHeight="1" x14ac:dyDescent="0.25">
      <c r="A88" s="8"/>
      <c r="B88" s="8"/>
      <c r="C88" s="8"/>
      <c r="D88" s="8"/>
      <c r="E88" s="8"/>
      <c r="J88" s="81" t="s">
        <v>37</v>
      </c>
      <c r="K88" s="81"/>
      <c r="L88" s="81"/>
      <c r="M88" s="81"/>
    </row>
    <row r="89" spans="1:13" ht="24" customHeight="1" x14ac:dyDescent="0.25">
      <c r="A89" s="65" t="s">
        <v>63</v>
      </c>
      <c r="B89" s="65"/>
      <c r="C89" s="65"/>
      <c r="D89" s="65"/>
      <c r="E89" s="65"/>
      <c r="G89" s="83"/>
      <c r="H89" s="83"/>
      <c r="J89" s="80" t="s">
        <v>64</v>
      </c>
      <c r="K89" s="80"/>
      <c r="L89" s="80"/>
      <c r="M89" s="80"/>
    </row>
    <row r="90" spans="1:13" ht="15.75" customHeight="1" x14ac:dyDescent="0.25">
      <c r="A90" s="65"/>
      <c r="B90" s="65"/>
      <c r="C90" s="65"/>
      <c r="D90" s="65"/>
      <c r="E90" s="65"/>
      <c r="J90" s="81" t="s">
        <v>37</v>
      </c>
      <c r="K90" s="81"/>
      <c r="L90" s="81"/>
      <c r="M90" s="81"/>
    </row>
  </sheetData>
  <mergeCells count="66">
    <mergeCell ref="J89:M89"/>
    <mergeCell ref="J90:M90"/>
    <mergeCell ref="B44:D44"/>
    <mergeCell ref="B45:D45"/>
    <mergeCell ref="A86:E87"/>
    <mergeCell ref="A89:E90"/>
    <mergeCell ref="G87:H87"/>
    <mergeCell ref="G89:H89"/>
    <mergeCell ref="J88:M88"/>
    <mergeCell ref="J87:M87"/>
    <mergeCell ref="K49:M49"/>
    <mergeCell ref="A61:M61"/>
    <mergeCell ref="A67:M67"/>
    <mergeCell ref="A73:M73"/>
    <mergeCell ref="A80:M80"/>
    <mergeCell ref="D54:D59"/>
    <mergeCell ref="A49:A50"/>
    <mergeCell ref="B49:B50"/>
    <mergeCell ref="C49:C50"/>
    <mergeCell ref="A81:M81"/>
    <mergeCell ref="D49:D50"/>
    <mergeCell ref="E49:G49"/>
    <mergeCell ref="H49:J49"/>
    <mergeCell ref="B34:D34"/>
    <mergeCell ref="B36:D36"/>
    <mergeCell ref="B37:D37"/>
    <mergeCell ref="A38:M38"/>
    <mergeCell ref="B35:D35"/>
    <mergeCell ref="K42:M42"/>
    <mergeCell ref="A39:M39"/>
    <mergeCell ref="A42:A43"/>
    <mergeCell ref="E42:G42"/>
    <mergeCell ref="B17:M17"/>
    <mergeCell ref="H42:J42"/>
    <mergeCell ref="B42:D43"/>
    <mergeCell ref="B32:D33"/>
    <mergeCell ref="B23:M23"/>
    <mergeCell ref="A20:M20"/>
    <mergeCell ref="B24:M24"/>
    <mergeCell ref="A13:M13"/>
    <mergeCell ref="B26:M27"/>
    <mergeCell ref="A26:A27"/>
    <mergeCell ref="A30:B30"/>
    <mergeCell ref="A40:B40"/>
    <mergeCell ref="E11:M11"/>
    <mergeCell ref="E12:M12"/>
    <mergeCell ref="B15:M15"/>
    <mergeCell ref="B16:M16"/>
    <mergeCell ref="A11:A12"/>
    <mergeCell ref="X32:Z32"/>
    <mergeCell ref="R32:T32"/>
    <mergeCell ref="U32:W32"/>
    <mergeCell ref="A32:A33"/>
    <mergeCell ref="E32:G32"/>
    <mergeCell ref="H32:J32"/>
    <mergeCell ref="K32:M32"/>
    <mergeCell ref="A84:M84"/>
    <mergeCell ref="J1:M4"/>
    <mergeCell ref="A5:M5"/>
    <mergeCell ref="A6:M6"/>
    <mergeCell ref="E7:M7"/>
    <mergeCell ref="E8:M8"/>
    <mergeCell ref="E9:M9"/>
    <mergeCell ref="A7:A8"/>
    <mergeCell ref="A9:A10"/>
    <mergeCell ref="E10:M10"/>
  </mergeCells>
  <phoneticPr fontId="7" type="noConversion"/>
  <pageMargins left="0.16" right="0.16" top="0.35" bottom="0.3" header="0.31496062992125984" footer="0.31496062992125984"/>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1113131</vt:lpstr>
      <vt:lpstr>'1113131'!Область_друку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2020-01-31T09:39:26Z</cp:lastPrinted>
  <dcterms:created xsi:type="dcterms:W3CDTF">2018-12-28T08:43:53Z</dcterms:created>
  <dcterms:modified xsi:type="dcterms:W3CDTF">2020-02-04T16:00:38Z</dcterms:modified>
</cp:coreProperties>
</file>