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Спорт звіти\"/>
    </mc:Choice>
  </mc:AlternateContent>
  <bookViews>
    <workbookView xWindow="0" yWindow="0" windowWidth="20160" windowHeight="6810"/>
  </bookViews>
  <sheets>
    <sheet name="1115031" sheetId="3" r:id="rId1"/>
  </sheets>
  <definedNames>
    <definedName name="_xlnm.Print_Area" localSheetId="0">'1115031'!$A$1:$M$104</definedName>
  </definedNames>
  <calcPr calcId="152511"/>
</workbook>
</file>

<file path=xl/calcChain.xml><?xml version="1.0" encoding="utf-8"?>
<calcChain xmlns="http://schemas.openxmlformats.org/spreadsheetml/2006/main">
  <c r="K89" i="3" l="1"/>
  <c r="M87" i="3"/>
  <c r="K87" i="3"/>
  <c r="M86" i="3"/>
  <c r="K86" i="3"/>
  <c r="J86" i="3"/>
  <c r="M77" i="3"/>
  <c r="L77" i="3"/>
  <c r="K77" i="3"/>
  <c r="J77" i="3"/>
  <c r="I77" i="3"/>
  <c r="H77" i="3"/>
  <c r="M70" i="3"/>
  <c r="K70" i="3"/>
  <c r="J70" i="3"/>
  <c r="H70" i="3"/>
  <c r="K69" i="3"/>
  <c r="H69" i="3"/>
  <c r="M62" i="3"/>
  <c r="L62" i="3"/>
  <c r="I62" i="3"/>
  <c r="H61" i="3"/>
  <c r="H60" i="3"/>
  <c r="J60" i="3"/>
  <c r="M60" i="3"/>
  <c r="K62" i="3"/>
  <c r="J62" i="3"/>
  <c r="K61" i="3"/>
  <c r="J61" i="3"/>
  <c r="G61" i="3"/>
  <c r="L60" i="3"/>
  <c r="K60" i="3"/>
  <c r="G77" i="3"/>
  <c r="G62" i="3"/>
  <c r="M59" i="3"/>
  <c r="L59" i="3"/>
  <c r="K59" i="3"/>
  <c r="J59" i="3"/>
  <c r="G59" i="3"/>
  <c r="L34" i="3"/>
  <c r="K34" i="3"/>
  <c r="J34" i="3"/>
  <c r="L88" i="3"/>
  <c r="M88" i="3"/>
  <c r="J88" i="3"/>
  <c r="L89" i="3"/>
  <c r="M89" i="3"/>
  <c r="K71" i="3"/>
  <c r="L69" i="3"/>
  <c r="L71" i="3"/>
  <c r="J78" i="3"/>
  <c r="J71" i="3"/>
  <c r="J69" i="3"/>
  <c r="G87" i="3"/>
  <c r="G88" i="3"/>
  <c r="K79" i="3"/>
  <c r="G78" i="3"/>
  <c r="G71" i="3"/>
  <c r="M71" i="3"/>
  <c r="G70" i="3"/>
  <c r="G69" i="3"/>
  <c r="M69" i="3"/>
  <c r="G60" i="3"/>
  <c r="L49" i="3"/>
  <c r="K49" i="3"/>
  <c r="J49" i="3"/>
  <c r="G49" i="3"/>
  <c r="L35" i="3"/>
  <c r="K35" i="3"/>
  <c r="M34" i="3"/>
  <c r="M35" i="3"/>
  <c r="J35" i="3"/>
  <c r="H35" i="3"/>
  <c r="I35" i="3"/>
  <c r="F35" i="3"/>
  <c r="E35" i="3"/>
  <c r="G34" i="3"/>
  <c r="G35" i="3"/>
  <c r="K78" i="3"/>
  <c r="M78" i="3"/>
  <c r="L79" i="3"/>
  <c r="M79" i="3"/>
  <c r="M49" i="3"/>
</calcChain>
</file>

<file path=xl/sharedStrings.xml><?xml version="1.0" encoding="utf-8"?>
<sst xmlns="http://schemas.openxmlformats.org/spreadsheetml/2006/main" count="169" uniqueCount="100">
  <si>
    <t>1.</t>
  </si>
  <si>
    <t>2.</t>
  </si>
  <si>
    <t>3.</t>
  </si>
  <si>
    <t>(КФКВК)</t>
  </si>
  <si>
    <t>N з/п</t>
  </si>
  <si>
    <t>Завдання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</si>
  <si>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</si>
  <si>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</si>
  <si>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</si>
  <si>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</si>
  <si>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</si>
  <si>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</si>
  <si>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</si>
  <si>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</si>
  <si>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</si>
  <si>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</si>
  <si>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</si>
  <si>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</si>
  <si>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</si>
  <si>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</si>
  <si>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</si>
  <si>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</si>
  <si>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</si>
  <si>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</si>
  <si>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</si>
  <si>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</si>
  <si>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</si>
  <si>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</si>
  <si>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</si>
  <si>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</si>
  <si>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</si>
  <si>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</si>
  <si>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</si>
  <si>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</si>
  <si>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</si>
  <si>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</si>
  <si>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</si>
  <si>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</si>
  <si>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</si>
  <si>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 xml:space="preserve">Управління молоді та спорту Хмельницької міської ради </t>
  </si>
  <si>
    <t>про виконання паспорта бюджетної програми місцевого бюджету на 2019 рік</t>
  </si>
  <si>
    <t>0810</t>
  </si>
  <si>
    <t>Утримання та навчально-тренувальна робота комунальних дитячо-юнацьких спортивних шкіл</t>
  </si>
  <si>
    <t>5. Мета бюджетної програми:</t>
  </si>
  <si>
    <t>Підготовка спортивного резерву та підвищення рівня фізичної підготовленості дітей дитячо-юнацькими  спортивними школами</t>
  </si>
  <si>
    <t>грн.</t>
  </si>
  <si>
    <t>УСЬОГО</t>
  </si>
  <si>
    <t>Створення належних умов для функціонування ДЮСШ</t>
  </si>
  <si>
    <t>загальний фонд*</t>
  </si>
  <si>
    <t>спеціальний фонд**</t>
  </si>
  <si>
    <t>обсяг витрат на утримання комунальних дитячо-юнацьких спортивних шкіл</t>
  </si>
  <si>
    <t>грн</t>
  </si>
  <si>
    <t>кошториси</t>
  </si>
  <si>
    <t>кількість штатних працівників комунальної дитячо-юнацької спортивної школи</t>
  </si>
  <si>
    <t>ставок</t>
  </si>
  <si>
    <t>штатний розпис</t>
  </si>
  <si>
    <t>у т.ч.: тренерів-викладаів</t>
  </si>
  <si>
    <t>тарифікація</t>
  </si>
  <si>
    <t>обсяг витрат на придбання спортивного інвентарю</t>
  </si>
  <si>
    <t>осіб</t>
  </si>
  <si>
    <t>кількість учнів комунальних дитячо-юнацьких спортивних шкіл в т.ч.:</t>
  </si>
  <si>
    <t xml:space="preserve">кількість учнів, що взяли участь у регіональних спортивних змаганнях </t>
  </si>
  <si>
    <t>журнал обліку змагань</t>
  </si>
  <si>
    <t>кількість придбаного малоцінного спортивного обладнання та інвентарю для комунальної дитячо-юнацької спортивної школи</t>
  </si>
  <si>
    <t>одиниць</t>
  </si>
  <si>
    <t>розрахунки до кошторису</t>
  </si>
  <si>
    <t>середні витрати на утримання одного учня комунальної дитячо-юнацької спортивної школи</t>
  </si>
  <si>
    <t>розрахунок</t>
  </si>
  <si>
    <t>сереньомісячна заробітна плата працівника дитячо-юнацької спортивної школи, видатки на утримання якої здійснюються з бюджету</t>
  </si>
  <si>
    <t>середня вартість одиниці придбаного малоцінного спортивного обладнання та інвентарю для комунальної дитячо-юнацької спортивної школи</t>
  </si>
  <si>
    <t>%</t>
  </si>
  <si>
    <t>-</t>
  </si>
  <si>
    <t>динаміка зростання власних коштів до показника попереднього року</t>
  </si>
  <si>
    <t>відсоток захищених статей видатків в структурі загальних обсягів видатків</t>
  </si>
  <si>
    <r>
      <t xml:space="preserve">** </t>
    </r>
    <r>
      <rPr>
        <b/>
        <sz val="12"/>
        <color indexed="8"/>
        <rFont val="Times New Roman"/>
        <family val="1"/>
        <charset val="204"/>
      </rPr>
      <t>по сереньомісячній заробітній платі працівників дитячо-юнацької спортивної школи</t>
    </r>
    <r>
      <rPr>
        <sz val="12"/>
        <color indexed="8"/>
        <rFont val="Times New Roman"/>
        <family val="1"/>
        <charset val="204"/>
      </rPr>
      <t>, видатки на утримання якої здійснюються з бюджету виникли розбіжності  між фактичними та затвердженими результативними показниками в сумі  615 грн., у зв</t>
    </r>
    <r>
      <rPr>
        <sz val="12"/>
        <color indexed="8"/>
        <rFont val="Calibri"/>
        <family val="2"/>
        <charset val="204"/>
      </rPr>
      <t>’</t>
    </r>
    <r>
      <rPr>
        <sz val="12"/>
        <color indexed="8"/>
        <rFont val="Times New Roman"/>
        <family val="1"/>
        <charset val="204"/>
      </rPr>
      <t>язку із наявністю вакансій в кількості    7,75 ст.</t>
    </r>
  </si>
  <si>
    <r>
      <t>*** по середній вартості одиниці придбаного малоцінного спортивного обладнання та інвентарю для комунальної дитячо-юнацької спортивної школи  в</t>
    </r>
    <r>
      <rPr>
        <sz val="12"/>
        <color indexed="8"/>
        <rFont val="Times New Roman"/>
        <family val="1"/>
        <charset val="204"/>
      </rPr>
      <t>иникли розбіжності  між фактичними та затвердженими результативними показниками в сумі - 875 грн. у звязку із зміною цінової політики.</t>
    </r>
  </si>
  <si>
    <r>
      <t xml:space="preserve">* по  кількості підготовлених у комунальних ДЮСШ спортсменів-розрядників в порівняні з минулим роком   </t>
    </r>
    <r>
      <rPr>
        <sz val="12"/>
        <color indexed="8"/>
        <rFont val="Times New Roman"/>
        <family val="1"/>
        <charset val="204"/>
      </rPr>
      <t>зменшилась  на 134 особи у зв</t>
    </r>
    <r>
      <rPr>
        <sz val="12"/>
        <color indexed="8"/>
        <rFont val="Calibri"/>
        <family val="2"/>
        <charset val="204"/>
      </rPr>
      <t>’</t>
    </r>
    <r>
      <rPr>
        <sz val="12"/>
        <color indexed="8"/>
        <rFont val="Times New Roman"/>
        <family val="1"/>
        <charset val="204"/>
      </rPr>
      <t>язку із тим, що учні які виконували нормативи мали вже цей розряд у минулому році, тому не було потреби підтверджувати результат у 2019 році.</t>
    </r>
  </si>
  <si>
    <r>
      <t xml:space="preserve">**по  динаміці зростання власних коштів до показника попереднього року: </t>
    </r>
    <r>
      <rPr>
        <sz val="12"/>
        <color indexed="8"/>
        <rFont val="Times New Roman"/>
        <family val="1"/>
        <charset val="204"/>
      </rPr>
      <t>надходження збільшилось за рахунок  збільшення орендної плати орендарями нежитлових приміщень; надання послуг з користування 2-х міні-майданчики та спортивним залом по вул.Спортивній,17.</t>
    </r>
  </si>
  <si>
    <t xml:space="preserve"> 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</si>
  <si>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</si>
  <si>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кількість комунальних дитячо-юнацьких спортивних шкіл</t>
  </si>
  <si>
    <t>од.</t>
  </si>
  <si>
    <t>зведення планів по мережі, штатах</t>
  </si>
  <si>
    <t>тис.грн</t>
  </si>
  <si>
    <t>зведені кошториси</t>
  </si>
  <si>
    <t xml:space="preserve">динаміка кількості підготовлених у комунальних ДЮСШ майстрів спорту України/кандидатів у майстри спорту україни; спортсменів-розрядників в порівняні з минулим роком </t>
  </si>
  <si>
    <t xml:space="preserve">динаміка кількості учнів комунальної дитячо-юнацької спортивної школи, які здобули призові місця в регіональних спортивних змаганнях в порівняні з минулим роком </t>
  </si>
  <si>
    <t xml:space="preserve">Начальник управління </t>
  </si>
  <si>
    <t>Сергій РЕМЕЗ</t>
  </si>
  <si>
    <t>Олена ШКЛЯРЕВСЬКА</t>
  </si>
  <si>
    <t>Завідувач фінансовим сектором</t>
  </si>
  <si>
    <r>
      <rPr>
        <b/>
        <sz val="11"/>
        <color indexed="8"/>
        <rFont val="Times New Roman"/>
        <family val="1"/>
        <charset val="204"/>
      </rPr>
      <t xml:space="preserve"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по загальному фонду на суму 61 199 грн.:                                                                                                                                                                                                                                                                                                   ДЮСШ №1 - </t>
    </r>
    <r>
      <rPr>
        <sz val="11"/>
        <color indexed="8"/>
        <rFont val="Times New Roman"/>
        <family val="1"/>
        <charset val="204"/>
      </rPr>
      <t>31 619 грн. в т.ч.: за рахунок економії на оплату праці  КЕКВ 2111  - 10 грн.(у зв</t>
    </r>
    <r>
      <rPr>
        <sz val="11"/>
        <color indexed="8"/>
        <rFont val="Calibri"/>
        <family val="2"/>
        <charset val="204"/>
      </rPr>
      <t>’</t>
    </r>
    <r>
      <rPr>
        <sz val="11"/>
        <color indexed="8"/>
        <rFont val="Times New Roman"/>
        <family val="1"/>
        <charset val="204"/>
      </rPr>
      <t xml:space="preserve">язку із л/листами); нарахування на оплату праці КЕКВ 2120-5 262 грн.(за рахунок нарахувань на ФОП особам з інвалідністю, відпусток без збереження); КЕКВ 2210 - 8 грн. за рахунок зміни цінової політики на придбання ТМЦ; КЕКВ 2240 - 42 грн.  за рахунок зміни цінової політики на надання послуг; КЕКВ 2250 - 6 715 грн. економія витрат на відрядження тренерів-викладачів (участь у спортивних заходах); КЕКВ 2271 - 4407 грн. економія виниклау звязку із зменшенням споживання теплопостачання; КЕКВ 2274 - 11775 грн. за рахунок відключення від газопостачання котельні у вересні-жовтні 2019 р. та зниженням ціни на газопостачання; КЕКВ 2282 - 3400 грн. у звязку із відсутністю працівників (плинність кадрів) для проведення навчання з підвищеною небезпекою з видачею свідоцтва державного зразка.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  ДЮСШ №2 </t>
    </r>
    <r>
      <rPr>
        <sz val="11"/>
        <color indexed="8"/>
        <rFont val="Times New Roman"/>
        <family val="1"/>
        <charset val="204"/>
      </rPr>
      <t xml:space="preserve">- 28 298 грн. за рахунок економії коштів на нарахування на оплату праці особам з інвілідністю -12328 грн., енергоносіїв -15970 грн.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  ДЮСШ №3</t>
    </r>
    <r>
      <rPr>
        <sz val="11"/>
        <color indexed="8"/>
        <rFont val="Times New Roman"/>
        <family val="1"/>
        <charset val="204"/>
      </rPr>
      <t xml:space="preserve"> -1 282 грн. за рахунок економії на оплату праці  КЕКВ 2111  - 111 грн.(у зв’язку із л/листами); КЕКВ 2220 - 31грн. за рахунок зміни цінової політики;  КЕКВ 2240 - 833 грн. за рахунок зміни цінової політики на надання послуг; КЕКВ 2250 - 301 грн. економія витрат на відрядження тренерів-викладачів (участь у спортивних заходах).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 По спеціальному фонду</t>
    </r>
    <r>
      <rPr>
        <sz val="11"/>
        <color indexed="8"/>
        <rFont val="Times New Roman"/>
        <family val="1"/>
        <charset val="204"/>
      </rPr>
      <t xml:space="preserve"> - 3 603 грн. : КЕКВ 3110 на суму 2401 грн. за рахунок зміни цінової політики на придбання ТМЦ; КЕКВ 3122 -900 грн., КЕКВ 3132 -302 грн. фактично виконані роботи по капітальному ремонту та будівництву були здійснені на суму меншу ніж планувалося по проектно-кошторисній документації. </t>
    </r>
  </si>
  <si>
    <t>Комплексна Програма реалізації молодіжної політики та розвитку фізичної культури і спорту у м.Хмельницькому на 2017-2021 рр.</t>
  </si>
  <si>
    <r>
      <t>*</t>
    </r>
    <r>
      <rPr>
        <b/>
        <sz val="10"/>
        <color indexed="8"/>
        <rFont val="Times New Roman"/>
        <family val="1"/>
        <charset val="204"/>
      </rPr>
      <t>по обсягу витрат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на утримання комунальної дитячо-юнацької спортивної школи</t>
    </r>
    <r>
      <rPr>
        <sz val="10"/>
        <color indexed="8"/>
        <rFont val="Times New Roman"/>
        <family val="1"/>
        <charset val="204"/>
      </rPr>
      <t xml:space="preserve">  розбіжності між затвердженими та досягнутими результативними показниками по ЗФ виникла економія в сумі 61 199 грн.: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ДЮСШ №1</t>
    </r>
    <r>
      <rPr>
        <sz val="10"/>
        <color indexed="8"/>
        <rFont val="Times New Roman"/>
        <family val="1"/>
        <charset val="204"/>
      </rPr>
      <t xml:space="preserve"> - 31 619 грн. в т.ч.: за рахунок економії на оплату праці  КЕКВ 2111  - 10 грн.(у зв’язку із л/листами); нарахування на оплату праці КЕКВ 2120-5 262 грн.(за рахунок нарахувань на ФОП особам з інвалідністю, відпусток без збереження); КЕКВ 2210 - 8 грн. за рахунок зміни цінової політики на придбання ТМЦ; КЕКВ 2240 - 42 грн.  за рахунок зміни цінової політики на надання послуг; КЕКВ 2250 - 6 715 грн. економія витрат на відрядження тренерів-викладачів (участь у спортивних заходах); КЕКВ 2271 - 4407 грн. економія виниклау звязку із зменшенням споживання теплопостачання; КЕКВ 2274 - 11775 грн. за рахунок відключення від газопостачання котельні у вересні-жовтні 2019 р. та зниженням ціни на газопостачання; КЕКВ 2282 - 3400 грн. у звязку із відсутністю працівників (плинність кадрів) для проведення навчання з підвищеною небезпекою з видачею свідоцтва державного зразка.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ДЮСШ №2</t>
    </r>
    <r>
      <rPr>
        <sz val="10"/>
        <color indexed="8"/>
        <rFont val="Times New Roman"/>
        <family val="1"/>
        <charset val="204"/>
      </rPr>
      <t xml:space="preserve"> - 28 298 грн. за рахунок економії коштів на нарахування на оплату праці особам з інвілідністю -12328 грн., енергоносіїв -15970 грн.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ДЮСШ №3 </t>
    </r>
    <r>
      <rPr>
        <sz val="10"/>
        <color indexed="8"/>
        <rFont val="Times New Roman"/>
        <family val="1"/>
        <charset val="204"/>
      </rPr>
      <t xml:space="preserve">-1 282 грн. за рахунок економії на оплату праці  КЕКВ 2111  - 111 грн.(у зв’язку із л/листами); КЕКВ 2220 - 31грн. за рахунок зміни цінової політики;  КЕКВ 2240 - 833 грн. за рахунок зміни цінової політики на надання послуг; КЕКВ 2250 - 301 грн. економія витрат на відрядження тренерів-викладачів (участь у спортивних заходах).                                                                                                                                                                          По спеціальному фонду - 3 603 грн. : КЕКВ 3110 на суму 2401 грн. за рахунок зміни цінової політики на придбання ТМЦ; КЕКВ 3122 -900 грн., КЕКВ 3132 -302 грн. фактично виконані роботи по капітальному ремонту та будівництву були здійснені на суму меншу ніж планувалося по проектно-кошторисній документації.       
</t>
    </r>
  </si>
  <si>
    <r>
      <t>*</t>
    </r>
    <r>
      <rPr>
        <b/>
        <sz val="10"/>
        <color indexed="8"/>
        <rFont val="Times New Roman"/>
        <family val="1"/>
        <charset val="204"/>
      </rPr>
      <t>кількості штатних працівників комунальної дитячо-юнацької спортивної школи</t>
    </r>
    <r>
      <rPr>
        <sz val="10"/>
        <color indexed="8"/>
        <rFont val="Times New Roman"/>
        <family val="1"/>
        <charset val="204"/>
      </rPr>
      <t xml:space="preserve">  розбіжності між затвердженими та досягнутими результативними показниками виникла в кількості 1,25 ставок за рахунок 2-х нових ставок:  одна ставка медичної сестри ДЮСШ №1, одна ставка інструктора- методиста ДЮСШ №2 та скорочення 3-х ставок по 0,25 сторожів ДЮСШ №2. </t>
    </r>
  </si>
  <si>
    <r>
      <t xml:space="preserve">*по обсягу витрат на придбання спортивного інвентарю  </t>
    </r>
    <r>
      <rPr>
        <sz val="10"/>
        <color indexed="8"/>
        <rFont val="Times New Roman"/>
        <family val="1"/>
        <charset val="204"/>
      </rPr>
      <t xml:space="preserve">розбіжності між затвердженими та досягнутими результативними показниками виникли в сумі 213,2 тис. грн., в т.ч. по:                                                </t>
    </r>
    <r>
      <rPr>
        <b/>
        <sz val="10"/>
        <color indexed="8"/>
        <rFont val="Times New Roman"/>
        <family val="1"/>
        <charset val="204"/>
      </rPr>
      <t>ДЮСШ №1</t>
    </r>
    <r>
      <rPr>
        <sz val="10"/>
        <color indexed="8"/>
        <rFont val="Times New Roman"/>
        <family val="1"/>
        <charset val="204"/>
      </rPr>
      <t xml:space="preserve"> - 11,5 тис.грн. (кошти спеціального фонду бюджету) за рахунок внесення змін у коштрисні призначення у листопаді-грудні 2019 р., придбано додатково мячі різні в кількості 13 шт.;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ДЮСШ №2 </t>
    </r>
    <r>
      <rPr>
        <sz val="10"/>
        <color indexed="8"/>
        <rFont val="Times New Roman"/>
        <family val="1"/>
        <charset val="204"/>
      </rPr>
      <t xml:space="preserve">- 1,9 тис.грн. (кошти спеціального фонду бюджету) за рахунок внесення змін у коштрисні призначення у листопаді-грудні 2019 р.;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ДЮСШ №3</t>
    </r>
    <r>
      <rPr>
        <sz val="10"/>
        <color indexed="8"/>
        <rFont val="Times New Roman"/>
        <family val="1"/>
        <charset val="204"/>
      </rPr>
      <t xml:space="preserve"> -199,8 тис.грн. придбані 8 од. тенісних столів.</t>
    </r>
  </si>
  <si>
    <r>
      <t>по середнім  витратам на утримання одного учня комунальної дитячо-юнацької спортивної школи</t>
    </r>
    <r>
      <rPr>
        <sz val="12"/>
        <color indexed="8"/>
        <rFont val="Times New Roman"/>
        <family val="1"/>
        <charset val="204"/>
      </rPr>
      <t xml:space="preserve"> виникли розбіжності  між фактичними та затвердженими результативними показниками в сумі 473 грн., у звязку із збільшенням кількості учнів та зменшенням витрат (касових) по загальному фонду бюджету.</t>
    </r>
  </si>
  <si>
    <r>
      <t>* по  відсотку захищених статей видатків в структурі загальних обсягів видатків (</t>
    </r>
    <r>
      <rPr>
        <sz val="12"/>
        <color indexed="8"/>
        <rFont val="Times New Roman"/>
        <family val="1"/>
        <charset val="204"/>
      </rPr>
      <t xml:space="preserve"> по коштах загального фонду бюджету)  відсоток зменшився за рахунок збільшення обсягу загальних обсягів видатків.</t>
    </r>
  </si>
  <si>
    <t>10.    Бюджетна програма 1115031 "Утримання та навчально-тренувальна робота комунальних дитячо-юнацьких спортивних шкіл" виконана за 2019 рік.</t>
  </si>
  <si>
    <t xml:space="preserve">                                                                                                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Затрати ДЮСШ на звітний період стабільні по фактичному їх виконанню.
Продукт ДЮСШ на звітний період стабільний по фактичному його виконанню.
Ефективність ДЮСШ зменшилась на 4,1 % ніж запланована. 
Якість ДЮСШ на звітний період стабільна по фактичному її виконанню.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</si>
</sst>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4" formatCode="0.0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4" fillId="0" borderId="0" xfId="0" applyFont="1"/>
    <xf numFmtId="0" fontId="14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9" fillId="0" borderId="0" xfId="0" applyFont="1" applyAlignment="1">
      <alignment vertical="center" wrapText="1"/>
    </xf>
    <xf numFmtId="0" fontId="20" fillId="0" borderId="0" xfId="0" applyFont="1"/>
    <xf numFmtId="0" fontId="17" fillId="0" borderId="0" xfId="0" applyFont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11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84" fontId="14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26" fillId="0" borderId="2" xfId="0" applyFont="1" applyBorder="1"/>
    <xf numFmtId="0" fontId="17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5" fillId="0" borderId="2" xfId="0" applyFont="1" applyBorder="1"/>
    <xf numFmtId="0" fontId="25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tabSelected="1" topLeftCell="A85" zoomScaleNormal="100" workbookViewId="0">
      <selection activeCell="B11" sqref="B11"/>
    </sheetView>
  </sheetViews>
  <sheetFormatPr defaultRowHeight="15.75" x14ac:dyDescent="0.25"/>
  <cols>
    <col min="1" max="1" width="4.85546875" style="4" customWidth="1"/>
    <col min="2" max="2" width="29.28515625" style="4" customWidth="1"/>
    <col min="3" max="3" width="9" style="4" customWidth="1"/>
    <col min="4" max="4" width="3.42578125" style="4" customWidth="1"/>
    <col min="5" max="5" width="12.42578125" style="4" customWidth="1"/>
    <col min="6" max="6" width="12.140625" style="4" customWidth="1"/>
    <col min="7" max="7" width="11" style="4" customWidth="1"/>
    <col min="8" max="8" width="11.7109375" style="4" customWidth="1"/>
    <col min="9" max="9" width="11.28515625" style="4" customWidth="1"/>
    <col min="10" max="10" width="11.7109375" style="4" customWidth="1"/>
    <col min="11" max="11" width="11.28515625" style="4" customWidth="1"/>
    <col min="12" max="12" width="10.140625" style="4" customWidth="1"/>
    <col min="13" max="13" width="11.28515625" style="4" customWidth="1"/>
    <col min="14" max="16384" width="9.140625" style="4"/>
  </cols>
  <sheetData>
    <row r="1" spans="1:13" ht="15.75" customHeight="1" x14ac:dyDescent="0.25">
      <c r="J1" s="86" t="s">
        <v>38</v>
      </c>
      <c r="K1" s="86"/>
      <c r="L1" s="86"/>
      <c r="M1" s="86"/>
    </row>
    <row r="2" spans="1:13" x14ac:dyDescent="0.25">
      <c r="J2" s="86"/>
      <c r="K2" s="86"/>
      <c r="L2" s="86"/>
      <c r="M2" s="86"/>
    </row>
    <row r="3" spans="1:13" x14ac:dyDescent="0.25">
      <c r="J3" s="86"/>
      <c r="K3" s="86"/>
      <c r="L3" s="86"/>
      <c r="M3" s="86"/>
    </row>
    <row r="4" spans="1:13" x14ac:dyDescent="0.25">
      <c r="J4" s="86"/>
      <c r="K4" s="86"/>
      <c r="L4" s="86"/>
      <c r="M4" s="86"/>
    </row>
    <row r="5" spans="1:13" ht="18.75" x14ac:dyDescent="0.25">
      <c r="A5" s="82" t="s">
        <v>15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ht="19.899999999999999" customHeight="1" x14ac:dyDescent="0.25">
      <c r="A6" s="82" t="s">
        <v>40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3" x14ac:dyDescent="0.25">
      <c r="A7" s="62" t="s">
        <v>0</v>
      </c>
      <c r="B7" s="35">
        <v>1100000</v>
      </c>
      <c r="C7" s="8"/>
      <c r="E7" s="83" t="s">
        <v>39</v>
      </c>
      <c r="F7" s="83"/>
      <c r="G7" s="83"/>
      <c r="H7" s="83"/>
      <c r="I7" s="83"/>
      <c r="J7" s="83"/>
      <c r="K7" s="83"/>
      <c r="L7" s="83"/>
      <c r="M7" s="83"/>
    </row>
    <row r="8" spans="1:13" s="27" customFormat="1" ht="15" customHeight="1" x14ac:dyDescent="0.2">
      <c r="A8" s="62"/>
      <c r="B8" s="25" t="s">
        <v>23</v>
      </c>
      <c r="C8" s="26"/>
      <c r="E8" s="80" t="s">
        <v>13</v>
      </c>
      <c r="F8" s="80"/>
      <c r="G8" s="80"/>
      <c r="H8" s="80"/>
      <c r="I8" s="80"/>
      <c r="J8" s="80"/>
      <c r="K8" s="80"/>
      <c r="L8" s="80"/>
      <c r="M8" s="80"/>
    </row>
    <row r="9" spans="1:13" x14ac:dyDescent="0.25">
      <c r="A9" s="62" t="s">
        <v>1</v>
      </c>
      <c r="B9" s="35">
        <v>1110000</v>
      </c>
      <c r="C9" s="8"/>
      <c r="E9" s="83" t="s">
        <v>39</v>
      </c>
      <c r="F9" s="83"/>
      <c r="G9" s="83"/>
      <c r="H9" s="83"/>
      <c r="I9" s="83"/>
      <c r="J9" s="83"/>
      <c r="K9" s="83"/>
      <c r="L9" s="83"/>
      <c r="M9" s="83"/>
    </row>
    <row r="10" spans="1:13" s="27" customFormat="1" ht="15" customHeight="1" x14ac:dyDescent="0.2">
      <c r="A10" s="62"/>
      <c r="B10" s="25" t="s">
        <v>23</v>
      </c>
      <c r="C10" s="26"/>
      <c r="E10" s="85" t="s">
        <v>12</v>
      </c>
      <c r="F10" s="85"/>
      <c r="G10" s="85"/>
      <c r="H10" s="85"/>
      <c r="I10" s="85"/>
      <c r="J10" s="85"/>
      <c r="K10" s="85"/>
      <c r="L10" s="85"/>
      <c r="M10" s="85"/>
    </row>
    <row r="11" spans="1:13" x14ac:dyDescent="0.25">
      <c r="A11" s="62" t="s">
        <v>2</v>
      </c>
      <c r="B11" s="7">
        <v>1115031</v>
      </c>
      <c r="C11" s="9" t="s">
        <v>41</v>
      </c>
      <c r="E11" s="79" t="s">
        <v>42</v>
      </c>
      <c r="F11" s="79"/>
      <c r="G11" s="79"/>
      <c r="H11" s="79"/>
      <c r="I11" s="79"/>
      <c r="J11" s="79"/>
      <c r="K11" s="79"/>
      <c r="L11" s="79"/>
      <c r="M11" s="79"/>
    </row>
    <row r="12" spans="1:13" s="27" customFormat="1" ht="33.6" customHeight="1" x14ac:dyDescent="0.2">
      <c r="A12" s="62"/>
      <c r="B12" s="28" t="s">
        <v>37</v>
      </c>
      <c r="C12" s="28" t="s">
        <v>3</v>
      </c>
      <c r="E12" s="80" t="s">
        <v>14</v>
      </c>
      <c r="F12" s="80"/>
      <c r="G12" s="80"/>
      <c r="H12" s="80"/>
      <c r="I12" s="80"/>
      <c r="J12" s="80"/>
      <c r="K12" s="80"/>
      <c r="L12" s="80"/>
      <c r="M12" s="80"/>
    </row>
    <row r="13" spans="1:13" ht="19.5" customHeight="1" x14ac:dyDescent="0.25">
      <c r="A13" s="63" t="s">
        <v>26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x14ac:dyDescent="0.25">
      <c r="A14" s="1"/>
    </row>
    <row r="15" spans="1:13" ht="34.9" customHeight="1" x14ac:dyDescent="0.25">
      <c r="A15" s="3" t="s">
        <v>22</v>
      </c>
      <c r="B15" s="48" t="s">
        <v>24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13" ht="27.6" customHeight="1" x14ac:dyDescent="0.25">
      <c r="A16" s="3">
        <v>1</v>
      </c>
      <c r="B16" s="81" t="s">
        <v>42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</row>
    <row r="17" spans="1:26" hidden="1" x14ac:dyDescent="0.25">
      <c r="A17" s="3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26" x14ac:dyDescent="0.25">
      <c r="A18" s="1"/>
    </row>
    <row r="19" spans="1:26" ht="21.75" customHeight="1" x14ac:dyDescent="0.25">
      <c r="A19" s="6" t="s">
        <v>43</v>
      </c>
      <c r="E19" s="84"/>
      <c r="F19" s="84"/>
      <c r="G19" s="84"/>
      <c r="H19" s="84"/>
      <c r="I19" s="84"/>
      <c r="J19" s="84"/>
      <c r="K19" s="84"/>
      <c r="L19" s="84"/>
      <c r="M19" s="84"/>
    </row>
    <row r="20" spans="1:26" ht="65.45" customHeight="1" x14ac:dyDescent="0.25">
      <c r="A20" s="64" t="s">
        <v>79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1" spans="1:26" ht="17.45" customHeight="1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</row>
    <row r="22" spans="1:26" x14ac:dyDescent="0.25">
      <c r="A22" s="6" t="s">
        <v>27</v>
      </c>
    </row>
    <row r="23" spans="1:26" x14ac:dyDescent="0.25">
      <c r="A23" s="1"/>
    </row>
    <row r="24" spans="1:26" ht="43.15" customHeight="1" x14ac:dyDescent="0.25">
      <c r="A24" s="3" t="s">
        <v>22</v>
      </c>
      <c r="B24" s="48" t="s">
        <v>5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spans="1:26" ht="23.45" customHeight="1" x14ac:dyDescent="0.25">
      <c r="A25" s="3">
        <v>1</v>
      </c>
      <c r="B25" s="71" t="s">
        <v>44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</row>
    <row r="26" spans="1:26" ht="7.9" hidden="1" customHeight="1" x14ac:dyDescent="0.25">
      <c r="A26" s="3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1:26" ht="13.15" customHeight="1" x14ac:dyDescent="0.25">
      <c r="A27" s="1"/>
    </row>
    <row r="28" spans="1:26" x14ac:dyDescent="0.25">
      <c r="A28" s="6" t="s">
        <v>28</v>
      </c>
    </row>
    <row r="29" spans="1:26" ht="9" customHeight="1" x14ac:dyDescent="0.25">
      <c r="A29" s="2"/>
    </row>
    <row r="30" spans="1:26" ht="12.75" customHeight="1" x14ac:dyDescent="0.25">
      <c r="A30" s="1"/>
      <c r="M30" s="4" t="s">
        <v>45</v>
      </c>
    </row>
    <row r="31" spans="1:26" ht="30" customHeight="1" x14ac:dyDescent="0.25">
      <c r="A31" s="48" t="s">
        <v>22</v>
      </c>
      <c r="B31" s="48" t="s">
        <v>29</v>
      </c>
      <c r="C31" s="48"/>
      <c r="D31" s="48"/>
      <c r="E31" s="48" t="s">
        <v>16</v>
      </c>
      <c r="F31" s="48"/>
      <c r="G31" s="48"/>
      <c r="H31" s="48" t="s">
        <v>30</v>
      </c>
      <c r="I31" s="48"/>
      <c r="J31" s="48"/>
      <c r="K31" s="48" t="s">
        <v>17</v>
      </c>
      <c r="L31" s="48"/>
      <c r="M31" s="48"/>
      <c r="R31" s="78"/>
      <c r="S31" s="78"/>
      <c r="T31" s="78"/>
      <c r="U31" s="78"/>
      <c r="V31" s="78"/>
      <c r="W31" s="78"/>
      <c r="X31" s="78"/>
      <c r="Y31" s="78"/>
      <c r="Z31" s="78"/>
    </row>
    <row r="32" spans="1:26" ht="33" customHeight="1" x14ac:dyDescent="0.25">
      <c r="A32" s="48"/>
      <c r="B32" s="48"/>
      <c r="C32" s="48"/>
      <c r="D32" s="48"/>
      <c r="E32" s="3" t="s">
        <v>18</v>
      </c>
      <c r="F32" s="3" t="s">
        <v>19</v>
      </c>
      <c r="G32" s="3" t="s">
        <v>20</v>
      </c>
      <c r="H32" s="3" t="s">
        <v>18</v>
      </c>
      <c r="I32" s="3" t="s">
        <v>19</v>
      </c>
      <c r="J32" s="3" t="s">
        <v>20</v>
      </c>
      <c r="K32" s="3" t="s">
        <v>48</v>
      </c>
      <c r="L32" s="3" t="s">
        <v>19</v>
      </c>
      <c r="M32" s="3" t="s">
        <v>20</v>
      </c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5">
      <c r="A33" s="3">
        <v>1</v>
      </c>
      <c r="B33" s="48">
        <v>2</v>
      </c>
      <c r="C33" s="48"/>
      <c r="D33" s="48"/>
      <c r="E33" s="3">
        <v>3</v>
      </c>
      <c r="F33" s="3">
        <v>4</v>
      </c>
      <c r="G33" s="3">
        <v>5</v>
      </c>
      <c r="H33" s="3">
        <v>6</v>
      </c>
      <c r="I33" s="3">
        <v>7</v>
      </c>
      <c r="J33" s="3">
        <v>8</v>
      </c>
      <c r="K33" s="3">
        <v>9</v>
      </c>
      <c r="L33" s="3">
        <v>10</v>
      </c>
      <c r="M33" s="3">
        <v>11</v>
      </c>
      <c r="R33" s="5"/>
      <c r="S33" s="5"/>
      <c r="T33" s="5"/>
      <c r="U33" s="5"/>
      <c r="V33" s="5"/>
      <c r="W33" s="5"/>
      <c r="X33" s="5"/>
      <c r="Y33" s="5"/>
      <c r="Z33" s="5"/>
    </row>
    <row r="34" spans="1:26" ht="39" customHeight="1" x14ac:dyDescent="0.25">
      <c r="A34" s="3">
        <v>1</v>
      </c>
      <c r="B34" s="71" t="s">
        <v>47</v>
      </c>
      <c r="C34" s="72"/>
      <c r="D34" s="73"/>
      <c r="E34" s="29">
        <v>18783097</v>
      </c>
      <c r="F34" s="29">
        <v>2312444</v>
      </c>
      <c r="G34" s="29">
        <f>E34+F34</f>
        <v>21095541</v>
      </c>
      <c r="H34" s="29">
        <v>18721898</v>
      </c>
      <c r="I34" s="29">
        <v>2308841</v>
      </c>
      <c r="J34" s="29">
        <f>H34+I34</f>
        <v>21030739</v>
      </c>
      <c r="K34" s="29">
        <f>H34-E34</f>
        <v>-61199</v>
      </c>
      <c r="L34" s="29">
        <f>I34-F34</f>
        <v>-3603</v>
      </c>
      <c r="M34" s="29">
        <f>K34+L34</f>
        <v>-64802</v>
      </c>
      <c r="R34" s="5"/>
      <c r="S34" s="5"/>
      <c r="T34" s="5"/>
      <c r="U34" s="5"/>
      <c r="V34" s="5"/>
      <c r="W34" s="5"/>
      <c r="X34" s="5"/>
      <c r="Y34" s="5"/>
      <c r="Z34" s="5"/>
    </row>
    <row r="35" spans="1:26" ht="40.15" customHeight="1" x14ac:dyDescent="0.25">
      <c r="A35" s="11"/>
      <c r="B35" s="55" t="s">
        <v>46</v>
      </c>
      <c r="C35" s="55"/>
      <c r="D35" s="55"/>
      <c r="E35" s="30">
        <f t="shared" ref="E35:M35" si="0">E34</f>
        <v>18783097</v>
      </c>
      <c r="F35" s="30">
        <f t="shared" si="0"/>
        <v>2312444</v>
      </c>
      <c r="G35" s="30">
        <f t="shared" si="0"/>
        <v>21095541</v>
      </c>
      <c r="H35" s="30">
        <f t="shared" si="0"/>
        <v>18721898</v>
      </c>
      <c r="I35" s="30">
        <f t="shared" si="0"/>
        <v>2308841</v>
      </c>
      <c r="J35" s="30">
        <f t="shared" si="0"/>
        <v>21030739</v>
      </c>
      <c r="K35" s="30">
        <f t="shared" si="0"/>
        <v>-61199</v>
      </c>
      <c r="L35" s="30">
        <f t="shared" si="0"/>
        <v>-3603</v>
      </c>
      <c r="M35" s="30">
        <f t="shared" si="0"/>
        <v>-64802</v>
      </c>
      <c r="R35" s="5"/>
      <c r="S35" s="5"/>
      <c r="T35" s="5"/>
      <c r="U35" s="5"/>
      <c r="V35" s="5"/>
      <c r="W35" s="5"/>
      <c r="X35" s="5"/>
      <c r="Y35" s="5"/>
      <c r="Z35" s="5"/>
    </row>
    <row r="36" spans="1:26" ht="47.45" customHeight="1" x14ac:dyDescent="0.25">
      <c r="A36" s="74" t="s">
        <v>91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</row>
    <row r="37" spans="1:26" ht="16.5" customHeight="1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</row>
    <row r="38" spans="1:26" ht="16.5" customHeight="1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</row>
    <row r="39" spans="1:26" ht="16.5" customHeight="1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</row>
    <row r="40" spans="1:26" ht="16.5" customHeight="1" x14ac:dyDescent="0.2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</row>
    <row r="41" spans="1:26" ht="16.5" customHeight="1" x14ac:dyDescent="0.2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</row>
    <row r="42" spans="1:26" ht="69.599999999999994" customHeight="1" x14ac:dyDescent="0.2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1:26" ht="11.45" customHeight="1" x14ac:dyDescent="0.25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</row>
    <row r="44" spans="1:26" ht="28.5" customHeight="1" x14ac:dyDescent="0.25">
      <c r="A44" s="45" t="s">
        <v>31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</row>
    <row r="45" spans="1:26" x14ac:dyDescent="0.25">
      <c r="A45" s="1"/>
      <c r="M45" s="4" t="s">
        <v>45</v>
      </c>
    </row>
    <row r="46" spans="1:26" ht="31.5" customHeight="1" x14ac:dyDescent="0.25">
      <c r="A46" s="48" t="s">
        <v>4</v>
      </c>
      <c r="B46" s="48" t="s">
        <v>32</v>
      </c>
      <c r="C46" s="48"/>
      <c r="D46" s="48"/>
      <c r="E46" s="48" t="s">
        <v>16</v>
      </c>
      <c r="F46" s="48"/>
      <c r="G46" s="48"/>
      <c r="H46" s="48" t="s">
        <v>30</v>
      </c>
      <c r="I46" s="48"/>
      <c r="J46" s="48"/>
      <c r="K46" s="48" t="s">
        <v>17</v>
      </c>
      <c r="L46" s="48"/>
      <c r="M46" s="48"/>
    </row>
    <row r="47" spans="1:26" ht="33.75" customHeight="1" x14ac:dyDescent="0.25">
      <c r="A47" s="48"/>
      <c r="B47" s="48"/>
      <c r="C47" s="48"/>
      <c r="D47" s="48"/>
      <c r="E47" s="3" t="s">
        <v>18</v>
      </c>
      <c r="F47" s="3" t="s">
        <v>19</v>
      </c>
      <c r="G47" s="3" t="s">
        <v>20</v>
      </c>
      <c r="H47" s="3" t="s">
        <v>18</v>
      </c>
      <c r="I47" s="3" t="s">
        <v>19</v>
      </c>
      <c r="J47" s="3" t="s">
        <v>20</v>
      </c>
      <c r="K47" s="3" t="s">
        <v>48</v>
      </c>
      <c r="L47" s="3" t="s">
        <v>49</v>
      </c>
      <c r="M47" s="3" t="s">
        <v>20</v>
      </c>
    </row>
    <row r="48" spans="1:26" x14ac:dyDescent="0.25">
      <c r="A48" s="3">
        <v>1</v>
      </c>
      <c r="B48" s="48">
        <v>2</v>
      </c>
      <c r="C48" s="48"/>
      <c r="D48" s="48"/>
      <c r="E48" s="3">
        <v>3</v>
      </c>
      <c r="F48" s="3">
        <v>4</v>
      </c>
      <c r="G48" s="3">
        <v>5</v>
      </c>
      <c r="H48" s="3">
        <v>6</v>
      </c>
      <c r="I48" s="3">
        <v>7</v>
      </c>
      <c r="J48" s="3">
        <v>8</v>
      </c>
      <c r="K48" s="3">
        <v>9</v>
      </c>
      <c r="L48" s="3">
        <v>10</v>
      </c>
      <c r="M48" s="3">
        <v>11</v>
      </c>
    </row>
    <row r="49" spans="1:13" ht="52.5" customHeight="1" x14ac:dyDescent="0.25">
      <c r="A49" s="3"/>
      <c r="B49" s="49" t="s">
        <v>92</v>
      </c>
      <c r="C49" s="50"/>
      <c r="D49" s="51"/>
      <c r="E49" s="29">
        <v>18783097</v>
      </c>
      <c r="F49" s="29">
        <v>2312444</v>
      </c>
      <c r="G49" s="29">
        <f>F49+E49</f>
        <v>21095541</v>
      </c>
      <c r="H49" s="29">
        <v>18721898</v>
      </c>
      <c r="I49" s="29">
        <v>2308841</v>
      </c>
      <c r="J49" s="29">
        <f>I49+H49</f>
        <v>21030739</v>
      </c>
      <c r="K49" s="29">
        <f>H49-E49</f>
        <v>-61199</v>
      </c>
      <c r="L49" s="29">
        <f>I49-F49</f>
        <v>-3603</v>
      </c>
      <c r="M49" s="29">
        <f>L49+K49</f>
        <v>-64802</v>
      </c>
    </row>
    <row r="50" spans="1:13" ht="1.1499999999999999" customHeight="1" x14ac:dyDescent="0.25">
      <c r="A50" s="87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</row>
    <row r="51" spans="1:13" ht="8.4499999999999993" customHeight="1" x14ac:dyDescent="0.25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</row>
    <row r="52" spans="1:13" x14ac:dyDescent="0.25">
      <c r="A52" s="6" t="s">
        <v>33</v>
      </c>
    </row>
    <row r="53" spans="1:13" x14ac:dyDescent="0.25">
      <c r="A53" s="1"/>
    </row>
    <row r="54" spans="1:13" s="37" customFormat="1" ht="53.45" customHeight="1" x14ac:dyDescent="0.25">
      <c r="A54" s="66" t="s">
        <v>4</v>
      </c>
      <c r="B54" s="66" t="s">
        <v>21</v>
      </c>
      <c r="C54" s="66" t="s">
        <v>6</v>
      </c>
      <c r="D54" s="66" t="s">
        <v>7</v>
      </c>
      <c r="E54" s="66" t="s">
        <v>16</v>
      </c>
      <c r="F54" s="66"/>
      <c r="G54" s="66"/>
      <c r="H54" s="66" t="s">
        <v>34</v>
      </c>
      <c r="I54" s="66"/>
      <c r="J54" s="66"/>
      <c r="K54" s="66" t="s">
        <v>17</v>
      </c>
      <c r="L54" s="66"/>
      <c r="M54" s="66"/>
    </row>
    <row r="55" spans="1:13" s="37" customFormat="1" ht="40.15" customHeight="1" x14ac:dyDescent="0.25">
      <c r="A55" s="66"/>
      <c r="B55" s="66"/>
      <c r="C55" s="66"/>
      <c r="D55" s="66"/>
      <c r="E55" s="38" t="s">
        <v>18</v>
      </c>
      <c r="F55" s="38" t="s">
        <v>19</v>
      </c>
      <c r="G55" s="38" t="s">
        <v>20</v>
      </c>
      <c r="H55" s="38" t="s">
        <v>18</v>
      </c>
      <c r="I55" s="38" t="s">
        <v>19</v>
      </c>
      <c r="J55" s="38" t="s">
        <v>20</v>
      </c>
      <c r="K55" s="38" t="s">
        <v>18</v>
      </c>
      <c r="L55" s="38" t="s">
        <v>19</v>
      </c>
      <c r="M55" s="38" t="s">
        <v>20</v>
      </c>
    </row>
    <row r="56" spans="1:13" x14ac:dyDescent="0.25">
      <c r="A56" s="3">
        <v>1</v>
      </c>
      <c r="B56" s="3">
        <v>2</v>
      </c>
      <c r="C56" s="3">
        <v>3</v>
      </c>
      <c r="D56" s="3">
        <v>4</v>
      </c>
      <c r="E56" s="3">
        <v>5</v>
      </c>
      <c r="F56" s="3">
        <v>6</v>
      </c>
      <c r="G56" s="3">
        <v>7</v>
      </c>
      <c r="H56" s="3">
        <v>8</v>
      </c>
      <c r="I56" s="3">
        <v>9</v>
      </c>
      <c r="J56" s="3">
        <v>10</v>
      </c>
      <c r="K56" s="3">
        <v>11</v>
      </c>
      <c r="L56" s="3">
        <v>12</v>
      </c>
      <c r="M56" s="3">
        <v>13</v>
      </c>
    </row>
    <row r="57" spans="1:13" x14ac:dyDescent="0.25">
      <c r="A57" s="3">
        <v>1</v>
      </c>
      <c r="B57" s="12" t="s">
        <v>8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44" x14ac:dyDescent="0.25">
      <c r="A58" s="23"/>
      <c r="B58" s="39" t="s">
        <v>80</v>
      </c>
      <c r="C58" s="13" t="s">
        <v>81</v>
      </c>
      <c r="D58" s="13" t="s">
        <v>82</v>
      </c>
      <c r="E58" s="23">
        <v>3</v>
      </c>
      <c r="F58" s="23" t="s">
        <v>71</v>
      </c>
      <c r="G58" s="23">
        <v>3</v>
      </c>
      <c r="H58" s="23">
        <v>3</v>
      </c>
      <c r="I58" s="23" t="s">
        <v>71</v>
      </c>
      <c r="J58" s="23">
        <v>3</v>
      </c>
      <c r="K58" s="23" t="s">
        <v>71</v>
      </c>
      <c r="L58" s="23" t="s">
        <v>71</v>
      </c>
      <c r="M58" s="23" t="s">
        <v>71</v>
      </c>
    </row>
    <row r="59" spans="1:13" ht="84" x14ac:dyDescent="0.25">
      <c r="A59" s="10"/>
      <c r="B59" s="39" t="s">
        <v>50</v>
      </c>
      <c r="C59" s="13" t="s">
        <v>83</v>
      </c>
      <c r="D59" s="13" t="s">
        <v>84</v>
      </c>
      <c r="E59" s="10">
        <v>18783.097000000002</v>
      </c>
      <c r="F59" s="10">
        <v>2312.444</v>
      </c>
      <c r="G59" s="10">
        <f>E59+F59</f>
        <v>21095.541000000001</v>
      </c>
      <c r="H59" s="10">
        <v>18721.898000000001</v>
      </c>
      <c r="I59" s="10">
        <v>2308.8409999999999</v>
      </c>
      <c r="J59" s="10">
        <f>H59+I59</f>
        <v>21030.739000000001</v>
      </c>
      <c r="K59" s="10">
        <f t="shared" ref="K59:M60" si="1">H59-E59</f>
        <v>-61.199000000000524</v>
      </c>
      <c r="L59" s="10">
        <f t="shared" si="1"/>
        <v>-3.6030000000000655</v>
      </c>
      <c r="M59" s="10">
        <f t="shared" si="1"/>
        <v>-64.80199999999968</v>
      </c>
    </row>
    <row r="60" spans="1:13" ht="54" customHeight="1" x14ac:dyDescent="0.25">
      <c r="A60" s="3"/>
      <c r="B60" s="39" t="s">
        <v>53</v>
      </c>
      <c r="C60" s="13" t="s">
        <v>54</v>
      </c>
      <c r="D60" s="13" t="s">
        <v>55</v>
      </c>
      <c r="E60" s="3">
        <v>192.42</v>
      </c>
      <c r="F60" s="3">
        <v>6</v>
      </c>
      <c r="G60" s="10">
        <f>E60+F60</f>
        <v>198.42</v>
      </c>
      <c r="H60" s="3">
        <f>83+63.67+47</f>
        <v>193.67000000000002</v>
      </c>
      <c r="I60" s="3">
        <v>6</v>
      </c>
      <c r="J60" s="3">
        <f>H60+I60</f>
        <v>199.67000000000002</v>
      </c>
      <c r="K60" s="24">
        <f t="shared" si="1"/>
        <v>1.2500000000000284</v>
      </c>
      <c r="L60" s="24">
        <f t="shared" si="1"/>
        <v>0</v>
      </c>
      <c r="M60" s="24">
        <f t="shared" si="1"/>
        <v>1.2500000000000284</v>
      </c>
    </row>
    <row r="61" spans="1:13" ht="30.6" customHeight="1" x14ac:dyDescent="0.25">
      <c r="A61" s="10"/>
      <c r="B61" s="39" t="s">
        <v>56</v>
      </c>
      <c r="C61" s="13" t="s">
        <v>54</v>
      </c>
      <c r="D61" s="13" t="s">
        <v>57</v>
      </c>
      <c r="E61" s="10">
        <v>67.67</v>
      </c>
      <c r="F61" s="24" t="s">
        <v>71</v>
      </c>
      <c r="G61" s="10">
        <f>E61</f>
        <v>67.67</v>
      </c>
      <c r="H61" s="17">
        <f>32.25+19.67+15.75</f>
        <v>67.67</v>
      </c>
      <c r="I61" s="24" t="s">
        <v>71</v>
      </c>
      <c r="J61" s="17">
        <f>H61</f>
        <v>67.67</v>
      </c>
      <c r="K61" s="24">
        <f>H61-E61</f>
        <v>0</v>
      </c>
      <c r="L61" s="10">
        <v>0</v>
      </c>
      <c r="M61" s="24">
        <v>0</v>
      </c>
    </row>
    <row r="62" spans="1:13" ht="51" customHeight="1" x14ac:dyDescent="0.25">
      <c r="A62" s="10"/>
      <c r="B62" s="39" t="s">
        <v>58</v>
      </c>
      <c r="C62" s="13" t="s">
        <v>83</v>
      </c>
      <c r="D62" s="13" t="s">
        <v>52</v>
      </c>
      <c r="E62" s="10">
        <v>329.1</v>
      </c>
      <c r="F62" s="10">
        <v>20.100000000000001</v>
      </c>
      <c r="G62" s="23">
        <f>E62+F62</f>
        <v>349.20000000000005</v>
      </c>
      <c r="H62" s="10">
        <v>329.1</v>
      </c>
      <c r="I62" s="10">
        <f>29.9+1.7+201.7</f>
        <v>233.29999999999998</v>
      </c>
      <c r="J62" s="10">
        <f>H62+I62</f>
        <v>562.4</v>
      </c>
      <c r="K62" s="24">
        <f>H62-E62</f>
        <v>0</v>
      </c>
      <c r="L62" s="24">
        <f>I62-F62</f>
        <v>213.2</v>
      </c>
      <c r="M62" s="17">
        <f>J62-G62</f>
        <v>213.19999999999993</v>
      </c>
    </row>
    <row r="63" spans="1:13" hidden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20.45" customHeight="1" x14ac:dyDescent="0.25">
      <c r="A64" s="55" t="s">
        <v>35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</row>
    <row r="65" spans="1:13" ht="174.6" customHeight="1" x14ac:dyDescent="0.25">
      <c r="A65" s="16"/>
      <c r="B65" s="67" t="s">
        <v>93</v>
      </c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9"/>
    </row>
    <row r="66" spans="1:13" ht="36" customHeight="1" x14ac:dyDescent="0.25">
      <c r="A66" s="18"/>
      <c r="B66" s="67" t="s">
        <v>94</v>
      </c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9"/>
    </row>
    <row r="67" spans="1:13" ht="65.45" customHeight="1" x14ac:dyDescent="0.25">
      <c r="A67" s="18"/>
      <c r="B67" s="70" t="s">
        <v>95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9"/>
    </row>
    <row r="68" spans="1:13" x14ac:dyDescent="0.25">
      <c r="A68" s="3">
        <v>2</v>
      </c>
      <c r="B68" s="12" t="s">
        <v>9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61.15" customHeight="1" x14ac:dyDescent="0.25">
      <c r="A69" s="3"/>
      <c r="B69" s="39" t="s">
        <v>60</v>
      </c>
      <c r="C69" s="13" t="s">
        <v>59</v>
      </c>
      <c r="D69" s="13" t="s">
        <v>62</v>
      </c>
      <c r="E69" s="3">
        <v>1825</v>
      </c>
      <c r="F69" s="3">
        <v>0</v>
      </c>
      <c r="G69" s="3">
        <f>F69+E69</f>
        <v>1825</v>
      </c>
      <c r="H69" s="3">
        <f>1053+428+416</f>
        <v>1897</v>
      </c>
      <c r="I69" s="3">
        <v>0</v>
      </c>
      <c r="J69" s="3">
        <f>I69+H69</f>
        <v>1897</v>
      </c>
      <c r="K69" s="3">
        <f>H69-E69</f>
        <v>72</v>
      </c>
      <c r="L69" s="3">
        <f>I69-F69</f>
        <v>0</v>
      </c>
      <c r="M69" s="3">
        <f>J69-G69</f>
        <v>72</v>
      </c>
    </row>
    <row r="70" spans="1:13" ht="51" customHeight="1" x14ac:dyDescent="0.25">
      <c r="A70" s="10"/>
      <c r="B70" s="39" t="s">
        <v>61</v>
      </c>
      <c r="C70" s="13" t="s">
        <v>59</v>
      </c>
      <c r="D70" s="13" t="s">
        <v>62</v>
      </c>
      <c r="E70" s="10">
        <v>1075</v>
      </c>
      <c r="F70" s="10">
        <v>0</v>
      </c>
      <c r="G70" s="10">
        <f>F70+E70</f>
        <v>1075</v>
      </c>
      <c r="H70" s="10">
        <f>800+117+195</f>
        <v>1112</v>
      </c>
      <c r="I70" s="10">
        <v>0</v>
      </c>
      <c r="J70" s="10">
        <f>H70</f>
        <v>1112</v>
      </c>
      <c r="K70" s="34">
        <f>H70-E70</f>
        <v>37</v>
      </c>
      <c r="L70" s="10">
        <v>0</v>
      </c>
      <c r="M70" s="34">
        <f>J70-G70</f>
        <v>37</v>
      </c>
    </row>
    <row r="71" spans="1:13" ht="85.9" customHeight="1" x14ac:dyDescent="0.25">
      <c r="A71" s="10"/>
      <c r="B71" s="39" t="s">
        <v>63</v>
      </c>
      <c r="C71" s="13" t="s">
        <v>64</v>
      </c>
      <c r="D71" s="13" t="s">
        <v>65</v>
      </c>
      <c r="E71" s="10">
        <v>268</v>
      </c>
      <c r="F71" s="10">
        <v>24</v>
      </c>
      <c r="G71" s="10">
        <f>F71+E71</f>
        <v>292</v>
      </c>
      <c r="H71" s="10">
        <v>268</v>
      </c>
      <c r="I71" s="10">
        <v>24</v>
      </c>
      <c r="J71" s="10">
        <f>I71+H71</f>
        <v>292</v>
      </c>
      <c r="K71" s="10">
        <f>H71-E71</f>
        <v>0</v>
      </c>
      <c r="L71" s="10">
        <f>I71-F71</f>
        <v>0</v>
      </c>
      <c r="M71" s="10">
        <f>J71-G71</f>
        <v>0</v>
      </c>
    </row>
    <row r="72" spans="1:1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5">
      <c r="A73" s="55" t="s">
        <v>35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</row>
    <row r="74" spans="1:13" ht="12" customHeight="1" x14ac:dyDescent="0.25">
      <c r="A74" s="19"/>
      <c r="B74" s="52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4"/>
    </row>
    <row r="75" spans="1:13" ht="18" hidden="1" customHeight="1" x14ac:dyDescent="0.25">
      <c r="A75" s="19"/>
      <c r="B75" s="52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4"/>
    </row>
    <row r="76" spans="1:13" x14ac:dyDescent="0.25">
      <c r="A76" s="3">
        <v>3</v>
      </c>
      <c r="B76" s="14" t="s">
        <v>10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60.6" customHeight="1" x14ac:dyDescent="0.25">
      <c r="A77" s="3"/>
      <c r="B77" s="39" t="s">
        <v>66</v>
      </c>
      <c r="C77" s="13" t="s">
        <v>51</v>
      </c>
      <c r="D77" s="13" t="s">
        <v>67</v>
      </c>
      <c r="E77" s="15">
        <v>10292</v>
      </c>
      <c r="F77" s="15">
        <v>1267</v>
      </c>
      <c r="G77" s="15">
        <f>E77+F77</f>
        <v>11559</v>
      </c>
      <c r="H77" s="15">
        <f>H59*1000/H69</f>
        <v>9869.2134949920928</v>
      </c>
      <c r="I77" s="15">
        <f>I59*1000/H69</f>
        <v>1217.1012124406959</v>
      </c>
      <c r="J77" s="15">
        <f>J59*1000/J69</f>
        <v>11086.314707432788</v>
      </c>
      <c r="K77" s="15">
        <f>H77-E77</f>
        <v>-422.78650500790718</v>
      </c>
      <c r="L77" s="15">
        <f>I77-F77</f>
        <v>-49.898787559304083</v>
      </c>
      <c r="M77" s="15">
        <f>J77-G77</f>
        <v>-472.68529256721195</v>
      </c>
    </row>
    <row r="78" spans="1:13" ht="81.599999999999994" customHeight="1" x14ac:dyDescent="0.25">
      <c r="A78" s="10"/>
      <c r="B78" s="39" t="s">
        <v>68</v>
      </c>
      <c r="C78" s="13" t="s">
        <v>51</v>
      </c>
      <c r="D78" s="13" t="s">
        <v>67</v>
      </c>
      <c r="E78" s="15">
        <v>6169</v>
      </c>
      <c r="F78" s="15">
        <v>0</v>
      </c>
      <c r="G78" s="15">
        <f>F78+E78</f>
        <v>6169</v>
      </c>
      <c r="H78" s="15">
        <v>6169</v>
      </c>
      <c r="I78" s="15">
        <v>0</v>
      </c>
      <c r="J78" s="15">
        <f>I78+H78</f>
        <v>6169</v>
      </c>
      <c r="K78" s="15">
        <f>H78-E78</f>
        <v>0</v>
      </c>
      <c r="L78" s="15">
        <v>0</v>
      </c>
      <c r="M78" s="15">
        <f>L78+K78</f>
        <v>0</v>
      </c>
    </row>
    <row r="79" spans="1:13" ht="85.15" customHeight="1" x14ac:dyDescent="0.25">
      <c r="A79" s="10"/>
      <c r="B79" s="39" t="s">
        <v>69</v>
      </c>
      <c r="C79" s="13" t="s">
        <v>51</v>
      </c>
      <c r="D79" s="13" t="s">
        <v>67</v>
      </c>
      <c r="E79" s="36">
        <v>1553.8</v>
      </c>
      <c r="F79" s="15">
        <v>838</v>
      </c>
      <c r="G79" s="36">
        <v>1195.9000000000001</v>
      </c>
      <c r="H79" s="36">
        <v>1553.8</v>
      </c>
      <c r="I79" s="15">
        <v>838</v>
      </c>
      <c r="J79" s="29">
        <v>1195.9000000000001</v>
      </c>
      <c r="K79" s="15">
        <f>H79-E79</f>
        <v>0</v>
      </c>
      <c r="L79" s="15">
        <f>I79-F79</f>
        <v>0</v>
      </c>
      <c r="M79" s="15">
        <f>L79+K79</f>
        <v>0</v>
      </c>
    </row>
    <row r="80" spans="1:13" hidden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9" x14ac:dyDescent="0.25">
      <c r="A81" s="55" t="s">
        <v>35</v>
      </c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</row>
    <row r="82" spans="1:19" ht="44.45" customHeight="1" x14ac:dyDescent="0.25">
      <c r="A82" s="20"/>
      <c r="B82" s="56" t="s">
        <v>96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8"/>
    </row>
    <row r="83" spans="1:19" ht="46.5" hidden="1" customHeight="1" x14ac:dyDescent="0.25">
      <c r="A83" s="20"/>
      <c r="B83" s="59" t="s">
        <v>74</v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4"/>
    </row>
    <row r="84" spans="1:19" ht="46.5" hidden="1" customHeight="1" x14ac:dyDescent="0.25">
      <c r="A84" s="20"/>
      <c r="B84" s="52" t="s">
        <v>75</v>
      </c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1"/>
    </row>
    <row r="85" spans="1:19" x14ac:dyDescent="0.25">
      <c r="A85" s="3">
        <v>4</v>
      </c>
      <c r="B85" s="12" t="s">
        <v>11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9" ht="99.6" customHeight="1" x14ac:dyDescent="0.25">
      <c r="A86" s="3"/>
      <c r="B86" s="40" t="s">
        <v>85</v>
      </c>
      <c r="C86" s="13" t="s">
        <v>70</v>
      </c>
      <c r="D86" s="13" t="s">
        <v>67</v>
      </c>
      <c r="E86" s="3">
        <v>104</v>
      </c>
      <c r="F86" s="3" t="s">
        <v>71</v>
      </c>
      <c r="G86" s="3">
        <v>104</v>
      </c>
      <c r="H86" s="3">
        <v>117.5</v>
      </c>
      <c r="I86" s="3" t="s">
        <v>71</v>
      </c>
      <c r="J86" s="3">
        <f>H86</f>
        <v>117.5</v>
      </c>
      <c r="K86" s="3">
        <f>H86-E86</f>
        <v>13.5</v>
      </c>
      <c r="L86" s="3" t="s">
        <v>71</v>
      </c>
      <c r="M86" s="3">
        <f>J86-G86</f>
        <v>13.5</v>
      </c>
    </row>
    <row r="87" spans="1:19" ht="91.9" customHeight="1" x14ac:dyDescent="0.25">
      <c r="A87" s="10"/>
      <c r="B87" s="39" t="s">
        <v>86</v>
      </c>
      <c r="C87" s="13" t="s">
        <v>70</v>
      </c>
      <c r="D87" s="13" t="s">
        <v>67</v>
      </c>
      <c r="E87" s="10">
        <v>104</v>
      </c>
      <c r="F87" s="10" t="s">
        <v>71</v>
      </c>
      <c r="G87" s="10">
        <f>E87</f>
        <v>104</v>
      </c>
      <c r="H87" s="10">
        <v>134</v>
      </c>
      <c r="I87" s="10" t="s">
        <v>71</v>
      </c>
      <c r="J87" s="10">
        <v>134</v>
      </c>
      <c r="K87" s="10">
        <f>H87-E87</f>
        <v>30</v>
      </c>
      <c r="L87" s="10" t="s">
        <v>71</v>
      </c>
      <c r="M87" s="10">
        <f>J87-G87</f>
        <v>30</v>
      </c>
    </row>
    <row r="88" spans="1:19" ht="42" customHeight="1" x14ac:dyDescent="0.25">
      <c r="A88" s="10"/>
      <c r="B88" s="39" t="s">
        <v>72</v>
      </c>
      <c r="C88" s="13" t="s">
        <v>70</v>
      </c>
      <c r="D88" s="13" t="s">
        <v>67</v>
      </c>
      <c r="E88" s="10" t="s">
        <v>71</v>
      </c>
      <c r="F88" s="10">
        <v>110</v>
      </c>
      <c r="G88" s="10">
        <f>F88</f>
        <v>110</v>
      </c>
      <c r="H88" s="10" t="s">
        <v>71</v>
      </c>
      <c r="I88" s="10">
        <v>110</v>
      </c>
      <c r="J88" s="10">
        <f>I88</f>
        <v>110</v>
      </c>
      <c r="K88" s="10" t="s">
        <v>71</v>
      </c>
      <c r="L88" s="10">
        <f>I88-F88</f>
        <v>0</v>
      </c>
      <c r="M88" s="10">
        <f>L88</f>
        <v>0</v>
      </c>
    </row>
    <row r="89" spans="1:19" ht="44.45" customHeight="1" x14ac:dyDescent="0.25">
      <c r="A89" s="10"/>
      <c r="B89" s="39" t="s">
        <v>73</v>
      </c>
      <c r="C89" s="13" t="s">
        <v>70</v>
      </c>
      <c r="D89" s="13" t="s">
        <v>67</v>
      </c>
      <c r="E89" s="10">
        <v>89</v>
      </c>
      <c r="F89" s="10">
        <v>71</v>
      </c>
      <c r="G89" s="10">
        <v>86.1</v>
      </c>
      <c r="H89" s="15">
        <v>86.1</v>
      </c>
      <c r="I89" s="15">
        <v>71</v>
      </c>
      <c r="J89" s="15">
        <v>79</v>
      </c>
      <c r="K89" s="15">
        <f>H89-E89</f>
        <v>-2.9000000000000057</v>
      </c>
      <c r="L89" s="15">
        <f>I89-F89</f>
        <v>0</v>
      </c>
      <c r="M89" s="15">
        <f>L89+K89</f>
        <v>-2.9000000000000057</v>
      </c>
    </row>
    <row r="90" spans="1:19" ht="2.4500000000000002" hidden="1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9" ht="16.899999999999999" customHeight="1" x14ac:dyDescent="0.25">
      <c r="A91" s="55" t="s">
        <v>35</v>
      </c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</row>
    <row r="92" spans="1:19" ht="33.75" hidden="1" customHeight="1" x14ac:dyDescent="0.25">
      <c r="A92" s="21"/>
      <c r="B92" s="52" t="s">
        <v>76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4"/>
    </row>
    <row r="93" spans="1:19" ht="8.4499999999999993" hidden="1" customHeight="1" x14ac:dyDescent="0.25">
      <c r="A93" s="21"/>
      <c r="B93" s="52" t="s">
        <v>77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4"/>
    </row>
    <row r="94" spans="1:19" ht="37.9" customHeight="1" x14ac:dyDescent="0.25">
      <c r="A94" s="22"/>
      <c r="B94" s="52" t="s">
        <v>97</v>
      </c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4"/>
    </row>
    <row r="95" spans="1:19" ht="90" customHeight="1" x14ac:dyDescent="0.25">
      <c r="A95" s="65" t="s">
        <v>99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S95" s="4" t="s">
        <v>78</v>
      </c>
    </row>
    <row r="96" spans="1:19" ht="10.15" customHeight="1" x14ac:dyDescent="0.25">
      <c r="A96" s="1"/>
    </row>
    <row r="97" spans="1:13" s="31" customFormat="1" ht="33" customHeight="1" x14ac:dyDescent="0.25">
      <c r="A97" s="41" t="s">
        <v>98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</row>
    <row r="98" spans="1:13" s="31" customFormat="1" ht="21.6" customHeight="1" x14ac:dyDescent="0.25">
      <c r="A98" s="32" t="s">
        <v>36</v>
      </c>
      <c r="B98" s="32"/>
      <c r="C98" s="32"/>
      <c r="D98" s="32"/>
    </row>
    <row r="99" spans="1:13" s="31" customFormat="1" x14ac:dyDescent="0.25">
      <c r="A99" s="42" t="s">
        <v>87</v>
      </c>
      <c r="B99" s="42"/>
      <c r="C99" s="42"/>
      <c r="D99" s="42"/>
      <c r="E99" s="42"/>
    </row>
    <row r="100" spans="1:13" s="31" customFormat="1" x14ac:dyDescent="0.25">
      <c r="A100" s="42"/>
      <c r="B100" s="42"/>
      <c r="C100" s="42"/>
      <c r="D100" s="42"/>
      <c r="E100" s="42"/>
      <c r="G100" s="43"/>
      <c r="H100" s="43"/>
      <c r="J100" s="44" t="s">
        <v>88</v>
      </c>
      <c r="K100" s="44"/>
      <c r="L100" s="44"/>
      <c r="M100" s="44"/>
    </row>
    <row r="101" spans="1:13" s="31" customFormat="1" ht="15.75" customHeight="1" x14ac:dyDescent="0.25">
      <c r="A101" s="33"/>
      <c r="B101" s="33"/>
      <c r="C101" s="33"/>
      <c r="D101" s="33"/>
      <c r="E101" s="33"/>
      <c r="J101" s="46" t="s">
        <v>25</v>
      </c>
      <c r="K101" s="46"/>
      <c r="L101" s="46"/>
      <c r="M101" s="46"/>
    </row>
    <row r="102" spans="1:13" s="31" customFormat="1" ht="43.5" customHeight="1" x14ac:dyDescent="0.25">
      <c r="A102" s="45" t="s">
        <v>90</v>
      </c>
      <c r="B102" s="45"/>
      <c r="C102" s="45"/>
      <c r="D102" s="45"/>
      <c r="E102" s="45"/>
      <c r="G102" s="43"/>
      <c r="H102" s="43"/>
      <c r="J102" s="44" t="s">
        <v>89</v>
      </c>
      <c r="K102" s="44"/>
      <c r="L102" s="44"/>
      <c r="M102" s="44"/>
    </row>
    <row r="103" spans="1:13" s="31" customFormat="1" ht="15.75" customHeight="1" x14ac:dyDescent="0.25">
      <c r="A103" s="45"/>
      <c r="B103" s="45"/>
      <c r="C103" s="45"/>
      <c r="D103" s="45"/>
      <c r="E103" s="45"/>
      <c r="J103" s="46" t="s">
        <v>25</v>
      </c>
      <c r="K103" s="46"/>
      <c r="L103" s="46"/>
      <c r="M103" s="46"/>
    </row>
    <row r="104" spans="1:13" ht="15.75" customHeight="1" x14ac:dyDescent="0.25">
      <c r="A104" s="45"/>
      <c r="B104" s="45"/>
      <c r="C104" s="45"/>
      <c r="D104" s="45"/>
      <c r="E104" s="45"/>
      <c r="J104" s="47" t="s">
        <v>25</v>
      </c>
      <c r="K104" s="47"/>
      <c r="L104" s="47"/>
      <c r="M104" s="47"/>
    </row>
  </sheetData>
  <mergeCells count="79">
    <mergeCell ref="B94:M94"/>
    <mergeCell ref="J1:M4"/>
    <mergeCell ref="A11:A12"/>
    <mergeCell ref="B65:M65"/>
    <mergeCell ref="E54:G54"/>
    <mergeCell ref="H54:J54"/>
    <mergeCell ref="A46:A47"/>
    <mergeCell ref="E46:G46"/>
    <mergeCell ref="H46:J46"/>
    <mergeCell ref="A50:M50"/>
    <mergeCell ref="A51:M51"/>
    <mergeCell ref="R31:T31"/>
    <mergeCell ref="A5:M5"/>
    <mergeCell ref="A6:M6"/>
    <mergeCell ref="E7:M7"/>
    <mergeCell ref="E8:M8"/>
    <mergeCell ref="E9:M9"/>
    <mergeCell ref="E19:M19"/>
    <mergeCell ref="A21:M21"/>
    <mergeCell ref="E10:M10"/>
    <mergeCell ref="A7:A8"/>
    <mergeCell ref="U31:W31"/>
    <mergeCell ref="X31:Z31"/>
    <mergeCell ref="E11:M11"/>
    <mergeCell ref="E12:M12"/>
    <mergeCell ref="B15:M15"/>
    <mergeCell ref="B16:M16"/>
    <mergeCell ref="B24:M24"/>
    <mergeCell ref="B25:M25"/>
    <mergeCell ref="B26:M26"/>
    <mergeCell ref="B33:D33"/>
    <mergeCell ref="B34:D34"/>
    <mergeCell ref="B35:D35"/>
    <mergeCell ref="A44:M44"/>
    <mergeCell ref="B46:D47"/>
    <mergeCell ref="K46:M46"/>
    <mergeCell ref="A36:M42"/>
    <mergeCell ref="A43:M43"/>
    <mergeCell ref="A95:M95"/>
    <mergeCell ref="A54:A55"/>
    <mergeCell ref="B54:B55"/>
    <mergeCell ref="C54:C55"/>
    <mergeCell ref="D54:D55"/>
    <mergeCell ref="B66:M66"/>
    <mergeCell ref="B67:M67"/>
    <mergeCell ref="K54:M54"/>
    <mergeCell ref="B92:M92"/>
    <mergeCell ref="B93:M93"/>
    <mergeCell ref="A9:A10"/>
    <mergeCell ref="B17:M17"/>
    <mergeCell ref="A13:M13"/>
    <mergeCell ref="A31:A32"/>
    <mergeCell ref="E31:G31"/>
    <mergeCell ref="H31:J31"/>
    <mergeCell ref="K31:M31"/>
    <mergeCell ref="B31:D32"/>
    <mergeCell ref="A20:M20"/>
    <mergeCell ref="A73:M73"/>
    <mergeCell ref="A81:M81"/>
    <mergeCell ref="B82:M82"/>
    <mergeCell ref="B83:M83"/>
    <mergeCell ref="B84:M84"/>
    <mergeCell ref="A91:M91"/>
    <mergeCell ref="J103:M103"/>
    <mergeCell ref="J104:M104"/>
    <mergeCell ref="B48:D48"/>
    <mergeCell ref="B49:D49"/>
    <mergeCell ref="A103:E104"/>
    <mergeCell ref="B74:M74"/>
    <mergeCell ref="B75:M75"/>
    <mergeCell ref="J102:M102"/>
    <mergeCell ref="J101:M101"/>
    <mergeCell ref="A64:M64"/>
    <mergeCell ref="A97:M97"/>
    <mergeCell ref="A99:E100"/>
    <mergeCell ref="G100:H100"/>
    <mergeCell ref="J100:M100"/>
    <mergeCell ref="G102:H102"/>
    <mergeCell ref="A102:E102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1115031</vt:lpstr>
      <vt:lpstr>'1115031'!Область_друку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2020-01-31T10:04:46Z</cp:lastPrinted>
  <dcterms:created xsi:type="dcterms:W3CDTF">2018-12-28T08:43:53Z</dcterms:created>
  <dcterms:modified xsi:type="dcterms:W3CDTF">2020-02-04T16:01:57Z</dcterms:modified>
</cp:coreProperties>
</file>