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ЖКГ звіти\"/>
    </mc:Choice>
  </mc:AlternateContent>
  <bookViews>
    <workbookView xWindow="0" yWindow="0" windowWidth="24000" windowHeight="9780"/>
  </bookViews>
  <sheets>
    <sheet name="1216017" sheetId="1" r:id="rId1"/>
  </sheets>
  <definedNames>
    <definedName name="_xlnm.Print_Area" localSheetId="0">'1216017'!$A$1:$T$123</definedName>
  </definedNames>
  <calcPr calcId="152511"/>
</workbook>
</file>

<file path=xl/calcChain.xml><?xml version="1.0" encoding="utf-8"?>
<calcChain xmlns="http://schemas.openxmlformats.org/spreadsheetml/2006/main">
  <c r="P92" i="1" l="1"/>
  <c r="K80" i="1"/>
  <c r="P80" i="1"/>
  <c r="Q80" i="1"/>
  <c r="P66" i="1"/>
  <c r="P65" i="1"/>
  <c r="P64" i="1" s="1"/>
  <c r="P95" i="1"/>
  <c r="P76" i="1"/>
  <c r="Q76" i="1" s="1"/>
  <c r="K64" i="1"/>
  <c r="M64" i="1" s="1"/>
  <c r="S103" i="1"/>
  <c r="S100" i="1"/>
  <c r="S99" i="1"/>
  <c r="T99" i="1" s="1"/>
  <c r="M103" i="1"/>
  <c r="M100" i="1"/>
  <c r="K109" i="1"/>
  <c r="S109" i="1" s="1"/>
  <c r="T109" i="1" s="1"/>
  <c r="M99" i="1"/>
  <c r="K106" i="1"/>
  <c r="S106" i="1" s="1"/>
  <c r="T106" i="1" s="1"/>
  <c r="K95" i="1"/>
  <c r="Q92" i="1"/>
  <c r="K92" i="1"/>
  <c r="M92" i="1"/>
  <c r="S73" i="1"/>
  <c r="T73" i="1"/>
  <c r="P77" i="1"/>
  <c r="Q73" i="1"/>
  <c r="K77" i="1"/>
  <c r="S77" i="1"/>
  <c r="T77" i="1" s="1"/>
  <c r="M77" i="1"/>
  <c r="K76" i="1"/>
  <c r="M76" i="1"/>
  <c r="M73" i="1"/>
  <c r="S65" i="1"/>
  <c r="T65" i="1" s="1"/>
  <c r="S66" i="1"/>
  <c r="T66" i="1" s="1"/>
  <c r="Q65" i="1"/>
  <c r="Q66" i="1"/>
  <c r="M65" i="1"/>
  <c r="M66" i="1"/>
  <c r="K43" i="1"/>
  <c r="P45" i="1"/>
  <c r="H45" i="1"/>
  <c r="G44" i="1"/>
  <c r="P44" i="1"/>
  <c r="Q44" i="1" s="1"/>
  <c r="G43" i="1"/>
  <c r="G46" i="1" s="1"/>
  <c r="F55" i="1"/>
  <c r="I46" i="1"/>
  <c r="I54" i="1" s="1"/>
  <c r="T100" i="1"/>
  <c r="T103" i="1"/>
  <c r="Q106" i="1"/>
  <c r="Q109" i="1"/>
  <c r="Q103" i="1"/>
  <c r="Q100" i="1"/>
  <c r="Q99" i="1"/>
  <c r="S85" i="1"/>
  <c r="T85" i="1" s="1"/>
  <c r="S89" i="1"/>
  <c r="T89" i="1" s="1"/>
  <c r="Q95" i="1"/>
  <c r="M95" i="1"/>
  <c r="S84" i="1"/>
  <c r="T84" i="1" s="1"/>
  <c r="Q85" i="1"/>
  <c r="Q84" i="1"/>
  <c r="M85" i="1"/>
  <c r="M89" i="1"/>
  <c r="M84" i="1"/>
  <c r="S67" i="1"/>
  <c r="T67" i="1"/>
  <c r="S72" i="1"/>
  <c r="T72" i="1"/>
  <c r="Q67" i="1"/>
  <c r="Q72" i="1"/>
  <c r="M67" i="1"/>
  <c r="M44" i="1"/>
  <c r="M45" i="1"/>
  <c r="O46" i="1"/>
  <c r="O54" i="1" s="1"/>
  <c r="M80" i="1"/>
  <c r="Q89" i="1"/>
  <c r="S95" i="1"/>
  <c r="T95" i="1" s="1"/>
  <c r="S76" i="1"/>
  <c r="T76" i="1" s="1"/>
  <c r="M72" i="1"/>
  <c r="H43" i="1"/>
  <c r="H44" i="1"/>
  <c r="P43" i="1"/>
  <c r="P46" i="1" s="1"/>
  <c r="M43" i="1"/>
  <c r="M46" i="1" s="1"/>
  <c r="K46" i="1"/>
  <c r="K54" i="1" s="1"/>
  <c r="K55" i="1" s="1"/>
  <c r="Q43" i="1"/>
  <c r="Q45" i="1"/>
  <c r="Q77" i="1"/>
  <c r="S92" i="1"/>
  <c r="T92" i="1" s="1"/>
  <c r="S80" i="1"/>
  <c r="T80" i="1" s="1"/>
  <c r="P54" i="1" l="1"/>
  <c r="P55" i="1" s="1"/>
  <c r="Q46" i="1"/>
  <c r="O55" i="1"/>
  <c r="Q55" i="1" s="1"/>
  <c r="Q54" i="1"/>
  <c r="S64" i="1"/>
  <c r="T64" i="1" s="1"/>
  <c r="Q64" i="1"/>
  <c r="M54" i="1"/>
  <c r="I55" i="1"/>
  <c r="M55" i="1" s="1"/>
  <c r="G54" i="1"/>
  <c r="H46" i="1"/>
  <c r="M109" i="1"/>
  <c r="M106" i="1"/>
  <c r="G55" i="1" l="1"/>
  <c r="H54" i="1"/>
  <c r="H55" i="1" s="1"/>
</calcChain>
</file>

<file path=xl/sharedStrings.xml><?xml version="1.0" encoding="utf-8"?>
<sst xmlns="http://schemas.openxmlformats.org/spreadsheetml/2006/main" count="204" uniqueCount="119">
  <si>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</si>
  <si>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</si>
  <si>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</si>
  <si>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</si>
  <si>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</si>
  <si>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</si>
  <si>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</si>
  <si>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</si>
  <si>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</si>
  <si>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</si>
  <si>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</si>
  <si>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</si>
  <si>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</si>
  <si>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</si>
  <si>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</si>
  <si>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</si>
  <si>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</si>
  <si>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</si>
  <si>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</si>
  <si>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</si>
  <si>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</si>
  <si>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</si>
  <si>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Начальник управління житлово-комунального господарства</t>
  </si>
  <si>
    <t>Хмельницької міської ради</t>
  </si>
  <si>
    <t>(підпис)</t>
  </si>
  <si>
    <t>(ініціали та прізвище)</t>
  </si>
  <si>
    <t>В. Новачок</t>
  </si>
  <si>
    <t>грн.</t>
  </si>
  <si>
    <t>Капітальний ремонт спортивних і дитячих майданчиків</t>
  </si>
  <si>
    <t>Капітальний ремонт благоустрою прибудинкових територій усіх форм власності</t>
  </si>
  <si>
    <t>Капітальний ремонт - декоративне оздоблення фасадів будівель міста</t>
  </si>
  <si>
    <t>Програма утримання та розвитку житлово-комунального господарства та благоустрою м.Хмельницького на 2017-2020 роки</t>
  </si>
  <si>
    <t>обсяг видатків</t>
  </si>
  <si>
    <t>тис.грн.</t>
  </si>
  <si>
    <t>од.</t>
  </si>
  <si>
    <t>%</t>
  </si>
  <si>
    <t>рішення сесії міської ради</t>
  </si>
  <si>
    <t>розрахунково</t>
  </si>
  <si>
    <t>тис. грн.</t>
  </si>
  <si>
    <t>затрат</t>
  </si>
  <si>
    <t>продукту</t>
  </si>
  <si>
    <t>ефективності</t>
  </si>
  <si>
    <t>якості</t>
  </si>
  <si>
    <t>титульний список</t>
  </si>
  <si>
    <t>кількість спортивних і дитячих майданчиків, які потребують ремонту</t>
  </si>
  <si>
    <t>перспективний план відділу з експлуатації та ремонту житлового фонду</t>
  </si>
  <si>
    <t>середні витрати на капітальний ремонт 1 майданчика</t>
  </si>
  <si>
    <t>кількість об'єктів (будівель), на яких необхідно здійснити декоративне оздоблення фасаду</t>
  </si>
  <si>
    <t>кількість об'єктів (будівель), на яких планується здійснити декоративне оздоблення фасадів</t>
  </si>
  <si>
    <t>витрати на здійснення декоративного оздоблення фасаду 1 будівлі</t>
  </si>
  <si>
    <t>питома вага кількості об'єктів (будівель), на яких планується здійснити декоративне оздоблення фасадів, до кількості об'єктів (будівель), що потребують декоративного оздоблення фасадів</t>
  </si>
  <si>
    <t>службова записка начальника відділу з експлуатації та ремонту житлового фонду</t>
  </si>
  <si>
    <t>від 29 грудня 2018 року № 1209)</t>
  </si>
  <si>
    <t>ЗВІТ</t>
  </si>
  <si>
    <t>про виконання паспорта бюджетної програми</t>
  </si>
  <si>
    <t>місцевого бюджету на 01.01.2020 року</t>
  </si>
  <si>
    <t>0620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</si>
  <si>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</si>
  <si>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</si>
  <si>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</si>
  <si>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</si>
  <si>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</si>
  <si>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</si>
  <si>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</si>
  <si>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</si>
  <si>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</si>
  <si>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>Інша діяльність, пов'язана з експлуатацією об'єктів житлово-комунального господарства</t>
  </si>
  <si>
    <t>Створення сприятливого для життєдіяльності людини довкілля, забезпечення експлуатації житлового фонду та прибудинкових територій</t>
  </si>
  <si>
    <t xml:space="preserve">Забезпечення надійної та безперебійної експлуатації житлового фонду, підвищення експлуатаційних </t>
  </si>
  <si>
    <t xml:space="preserve">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</si>
  <si>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</si>
  <si>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Завдання 1. Капітальний ремонт спортивних і дитячих майданчиків</t>
  </si>
  <si>
    <t>Завдання 2. Капітальний ремонт благоустрою прибудинкових територій усіх форм власності</t>
  </si>
  <si>
    <t>Завдання 3. Капітальний ремонт - декоративне оздоблення фасадів будівель міста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</si>
  <si>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</si>
  <si>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</si>
  <si>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</si>
  <si>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обсяг видатків на капітальний ремонт спортивних і дитячих майданчиків</t>
  </si>
  <si>
    <t>обсяг видатків на виготовлення проектів на виконання робіт з капітального ремонту спортивних і дитячих майданчиків</t>
  </si>
  <si>
    <t>Фактичні результативні показники, досягнуті за рахунок касових видатків (наданих кредитів з бюджету)</t>
  </si>
  <si>
    <t>9.</t>
  </si>
  <si>
    <t xml:space="preserve">кількість спортивних і дитячих майданчиків, які планується відремонтувати першочергово </t>
  </si>
  <si>
    <t xml:space="preserve">кількість проектів на виконання робіт з капітального ремонту спортивних і дитячих майданчиків, які планується виготовити першочергово </t>
  </si>
  <si>
    <t>середні витрати на виготовлення 1 проекту на виконання робіт з капітального ремонту майданчиків</t>
  </si>
  <si>
    <t>питома вага кількості майданчиків (проектів),  що заплановано відремонтувати (вигототвити) до кількості майданчиків (проектів), що необхідно відремонтувати (виготовити)</t>
  </si>
  <si>
    <t xml:space="preserve">кількість об'єктів (прибудинкові території), що потребують капітального ремонту </t>
  </si>
  <si>
    <t xml:space="preserve">кількість об'єктів (прибудинкові території), що планується відремонтувати першочергово </t>
  </si>
  <si>
    <t>середні витрати на капітальний ремонт 1 об'єкту (прибудинкова територія)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</si>
  <si>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</si>
  <si>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</si>
  <si>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</si>
  <si>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</si>
  <si>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</si>
  <si>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</si>
  <si>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</si>
  <si>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</si>
  <si>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</si>
  <si>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Виконання бюджетної програми становить 99,7 % від затверджених призначень в 2019 р.</t>
  </si>
  <si>
    <t>Пояснення: кошти не осоєні, тому що проєктною установою не виготовлено проєкт на декоративне оздоблення фасаду</t>
  </si>
  <si>
    <t>Пояснення: проєктною установою не виготовлено проєкт на декоративне оздоблення фасаду</t>
  </si>
  <si>
    <t>Н. Вітковська</t>
  </si>
  <si>
    <t xml:space="preserve">Заступник начальника управління житлово-комунального </t>
  </si>
  <si>
    <t>господарства- начальник планово-фінансового відділу</t>
  </si>
  <si>
    <t>Пояснення: п.1, 2 фактичне використання коштів, зменшення обсягів виконаних робіт, п.3 кошти не осоєні, тому що проєктною установою не виготовлено проєкт на декоративне оздоблення фасаду</t>
  </si>
  <si>
    <t>Пояснення: п.2 проєктною установою не виготовлено проєкт на капітальний ремонт 1 об'єкту</t>
  </si>
  <si>
    <t>Результативні показники бюджетної програми та аналіз їх виконання</t>
  </si>
  <si>
    <t>Пояснення: середні витрати змінилися в зв'язку з фактичним використанням коштів</t>
  </si>
  <si>
    <t>(найменування відповідального виконавця)</t>
  </si>
  <si>
    <t>Пояснення: п.2 економія коштів</t>
  </si>
  <si>
    <t>п.3 недоосвоєння коштів, тому що проєктною установою не виготовлено проєкт на капітальний ремонт 1 об'єкту</t>
  </si>
  <si>
    <t>п.4 планування робіт з капітального ремонту спортивних і дитячих майданчиків на 2019 р. було здійснено на підставі звернень мешканців, фактичну потребу у виконанні робіт було відкориговано в процесі укладення договорів на проведення робіт</t>
  </si>
  <si>
    <t>Пояснення: роботи з капітального ремонту спортивних і дитячих майданчиків проведено</t>
  </si>
  <si>
    <t>Пояснення: п.1 кошти не використані в повному обсязі, в зв'язку з тим, що проєктною установою не виготовлено проєкт на 1 об'єкт</t>
  </si>
  <si>
    <t>п.2 планування робіт з капітального ремонту прибудинкових територій на 2019 р. було здійснено на підставі звернень мешканців, фактичну потребу у виконанні робіт було відкориговано в процесі укладення договорів на проведення робіт</t>
  </si>
  <si>
    <t>Пояснення:  проєктною установою не виготовлено проєкт на капітальний ремонт на 1 об'єкт</t>
  </si>
  <si>
    <t>Пояснення: середні витрати змінилися в зв'язку з виконанням додаткових робіт на 9 прибудинкових територіях</t>
  </si>
  <si>
    <t xml:space="preserve">Пояснення: роботи з капітального ремонту прибудинкових територій проведено </t>
  </si>
  <si>
    <t>Аналіз стану виконання результативних показників: результативні показники по завданню 1, 2 виконані в не повному обсязі тому, що проєктною установою не виготовлено проєкти на роботи з капітального ремонту прибудинкових територій та спортивних і дитячих майданчиків,  невиконання показників по завданню 3 пов'язане з тим, що проєктною установою не виготовлено проєкт на декоративне оздоблення фасаду</t>
  </si>
  <si>
    <t xml:space="preserve">питома вага кількості об'єктів, що заплановано відремонтувати до кількості об'єктів, що потребують ремонту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</si>
</sst>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7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36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3" xfId="0" applyFont="1" applyBorder="1" applyAlignment="1">
      <alignment vertical="center" wrapText="1"/>
    </xf>
    <xf numFmtId="0" fontId="11" fillId="0" borderId="3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2" fillId="0" borderId="0" xfId="0" applyFont="1"/>
    <xf numFmtId="0" fontId="11" fillId="0" borderId="3" xfId="0" applyFont="1" applyBorder="1" applyAlignment="1">
      <alignment horizont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/>
    <xf numFmtId="4" fontId="11" fillId="0" borderId="3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174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4" fontId="1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2" xfId="0" applyFont="1" applyBorder="1"/>
    <xf numFmtId="3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2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7" fillId="0" borderId="0" xfId="0" applyFont="1"/>
    <xf numFmtId="0" fontId="10" fillId="0" borderId="0" xfId="0" applyFont="1" applyAlignment="1">
      <alignment horizontal="center"/>
    </xf>
    <xf numFmtId="0" fontId="2" fillId="0" borderId="0" xfId="3" applyFont="1" applyBorder="1"/>
    <xf numFmtId="0" fontId="10" fillId="0" borderId="0" xfId="0" applyFont="1" applyBorder="1"/>
    <xf numFmtId="0" fontId="2" fillId="0" borderId="2" xfId="0" applyFont="1" applyBorder="1" applyAlignment="1">
      <alignment horizontal="left"/>
    </xf>
    <xf numFmtId="4" fontId="11" fillId="0" borderId="3" xfId="0" applyNumberFormat="1" applyFont="1" applyBorder="1" applyAlignment="1">
      <alignment horizontal="center"/>
    </xf>
    <xf numFmtId="0" fontId="2" fillId="0" borderId="0" xfId="1" applyFont="1" applyAlignment="1"/>
    <xf numFmtId="4" fontId="9" fillId="0" borderId="4" xfId="2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6" xfId="0" applyFont="1" applyBorder="1" applyAlignment="1"/>
    <xf numFmtId="0" fontId="9" fillId="0" borderId="6" xfId="3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9" fillId="0" borderId="0" xfId="3" applyFont="1" applyBorder="1" applyAlignment="1">
      <alignment vertical="top"/>
    </xf>
    <xf numFmtId="4" fontId="2" fillId="0" borderId="0" xfId="2" applyNumberFormat="1" applyFont="1" applyBorder="1" applyAlignment="1">
      <alignment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174" fontId="11" fillId="2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wrapText="1"/>
    </xf>
    <xf numFmtId="4" fontId="1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" xfId="2" applyFont="1" applyBorder="1" applyAlignment="1">
      <alignment vertical="center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4" fontId="10" fillId="0" borderId="4" xfId="0" applyNumberFormat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4" fontId="11" fillId="0" borderId="7" xfId="0" applyNumberFormat="1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/>
    </xf>
    <xf numFmtId="3" fontId="2" fillId="0" borderId="4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left"/>
    </xf>
    <xf numFmtId="0" fontId="11" fillId="0" borderId="3" xfId="0" applyFont="1" applyBorder="1" applyAlignment="1">
      <alignment horizontal="center"/>
    </xf>
    <xf numFmtId="3" fontId="9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74" fontId="9" fillId="0" borderId="3" xfId="0" applyNumberFormat="1" applyFont="1" applyBorder="1" applyAlignment="1">
      <alignment horizontal="center" vertical="center" wrapText="1"/>
    </xf>
    <xf numFmtId="174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174" fontId="9" fillId="0" borderId="4" xfId="0" applyNumberFormat="1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vertical="center" wrapText="1"/>
    </xf>
    <xf numFmtId="3" fontId="0" fillId="2" borderId="5" xfId="0" applyNumberFormat="1" applyFill="1" applyBorder="1" applyAlignment="1">
      <alignment horizontal="left"/>
    </xf>
    <xf numFmtId="3" fontId="9" fillId="2" borderId="4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left"/>
    </xf>
    <xf numFmtId="3" fontId="9" fillId="0" borderId="4" xfId="0" applyNumberFormat="1" applyFont="1" applyBorder="1" applyAlignment="1">
      <alignment vertical="center" wrapText="1"/>
    </xf>
    <xf numFmtId="3" fontId="0" fillId="0" borderId="5" xfId="0" applyNumberFormat="1" applyBorder="1" applyAlignment="1">
      <alignment horizontal="left"/>
    </xf>
    <xf numFmtId="3" fontId="9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4" fontId="9" fillId="2" borderId="4" xfId="0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left" vertical="center" wrapText="1"/>
    </xf>
    <xf numFmtId="3" fontId="11" fillId="0" borderId="3" xfId="0" applyNumberFormat="1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74" fontId="11" fillId="0" borderId="3" xfId="0" applyNumberFormat="1" applyFont="1" applyBorder="1" applyAlignment="1">
      <alignment horizontal="center" vertical="center" wrapText="1"/>
    </xf>
    <xf numFmtId="174" fontId="11" fillId="2" borderId="3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ill="1" applyBorder="1" applyAlignment="1">
      <alignment horizontal="center" vertical="center"/>
    </xf>
    <xf numFmtId="174" fontId="9" fillId="2" borderId="3" xfId="0" applyNumberFormat="1" applyFont="1" applyFill="1" applyBorder="1" applyAlignment="1">
      <alignment horizontal="center" vertical="center" wrapText="1"/>
    </xf>
    <xf numFmtId="174" fontId="0" fillId="2" borderId="3" xfId="0" applyNumberFormat="1" applyFill="1" applyBorder="1" applyAlignment="1">
      <alignment horizontal="center" vertical="center"/>
    </xf>
    <xf numFmtId="174" fontId="11" fillId="0" borderId="3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4" xfId="2" applyFont="1" applyBorder="1" applyAlignment="1">
      <alignment vertical="top" wrapText="1"/>
    </xf>
    <xf numFmtId="0" fontId="9" fillId="0" borderId="5" xfId="2" applyFont="1" applyBorder="1" applyAlignment="1">
      <alignment vertical="top" wrapText="1"/>
    </xf>
    <xf numFmtId="0" fontId="9" fillId="0" borderId="7" xfId="2" applyFont="1" applyBorder="1" applyAlignment="1">
      <alignment vertical="top" wrapText="1"/>
    </xf>
    <xf numFmtId="0" fontId="0" fillId="0" borderId="3" xfId="0" applyBorder="1" applyAlignment="1">
      <alignment horizontal="left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2" fillId="0" borderId="4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2" fillId="0" borderId="3" xfId="2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9" fillId="0" borderId="6" xfId="3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49" fontId="2" fillId="0" borderId="2" xfId="3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abSelected="1" topLeftCell="A4" zoomScaleNormal="100" zoomScaleSheetLayoutView="100" workbookViewId="0">
      <selection activeCell="B100" sqref="B100:E100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8.710937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16384" width="9.140625" style="6"/>
  </cols>
  <sheetData>
    <row r="1" spans="1:20" x14ac:dyDescent="0.25">
      <c r="M1" s="3" t="s">
        <v>7</v>
      </c>
    </row>
    <row r="2" spans="1:20" x14ac:dyDescent="0.25">
      <c r="M2" s="3" t="s">
        <v>4</v>
      </c>
    </row>
    <row r="3" spans="1:20" x14ac:dyDescent="0.25">
      <c r="M3" s="3" t="s">
        <v>5</v>
      </c>
    </row>
    <row r="4" spans="1:20" x14ac:dyDescent="0.25">
      <c r="M4" s="4" t="s">
        <v>6</v>
      </c>
    </row>
    <row r="5" spans="1:20" x14ac:dyDescent="0.25">
      <c r="M5" s="4" t="s">
        <v>52</v>
      </c>
    </row>
    <row r="8" spans="1:20" x14ac:dyDescent="0.25">
      <c r="G8" s="40"/>
      <c r="H8" s="41"/>
      <c r="I8" s="41"/>
      <c r="J8" s="42" t="s">
        <v>53</v>
      </c>
      <c r="K8" s="41"/>
      <c r="L8" s="40"/>
      <c r="M8" s="41"/>
    </row>
    <row r="9" spans="1:20" ht="15.75" x14ac:dyDescent="0.25">
      <c r="F9" s="39"/>
      <c r="G9" s="215" t="s">
        <v>54</v>
      </c>
      <c r="H9" s="215"/>
      <c r="I9" s="215"/>
      <c r="J9" s="215"/>
      <c r="K9" s="215"/>
      <c r="L9" s="215"/>
      <c r="M9" s="215"/>
    </row>
    <row r="10" spans="1:20" ht="15.75" x14ac:dyDescent="0.25">
      <c r="F10" s="39"/>
      <c r="G10" s="215" t="s">
        <v>55</v>
      </c>
      <c r="H10" s="215"/>
      <c r="I10" s="215"/>
      <c r="J10" s="215"/>
      <c r="K10" s="215"/>
      <c r="L10" s="215"/>
      <c r="M10" s="215"/>
    </row>
    <row r="13" spans="1:20" ht="17.100000000000001" customHeight="1" x14ac:dyDescent="0.25">
      <c r="A13" s="60" t="s">
        <v>0</v>
      </c>
      <c r="B13" s="219">
        <v>1200000</v>
      </c>
      <c r="C13" s="219"/>
      <c r="E13" s="7"/>
      <c r="F13" s="2" t="s">
        <v>1</v>
      </c>
      <c r="G13" s="7"/>
      <c r="H13" s="7"/>
      <c r="I13" s="7"/>
      <c r="J13" s="7"/>
      <c r="K13" s="7"/>
      <c r="L13" s="7"/>
      <c r="S13" s="235" t="s">
        <v>94</v>
      </c>
      <c r="T13" s="235"/>
    </row>
    <row r="14" spans="1:20" ht="54.75" customHeight="1" x14ac:dyDescent="0.25">
      <c r="A14" s="60"/>
      <c r="B14" s="218" t="s">
        <v>89</v>
      </c>
      <c r="C14" s="218"/>
      <c r="E14" s="61"/>
      <c r="F14" s="63" t="s">
        <v>91</v>
      </c>
      <c r="G14" s="61"/>
      <c r="H14" s="61"/>
      <c r="I14" s="61"/>
      <c r="J14" s="61"/>
      <c r="K14" s="61"/>
      <c r="S14" s="232" t="s">
        <v>95</v>
      </c>
      <c r="T14" s="232"/>
    </row>
    <row r="15" spans="1:20" ht="17.100000000000001" customHeight="1" x14ac:dyDescent="0.25">
      <c r="A15" s="60"/>
      <c r="B15" s="8"/>
      <c r="S15" s="49"/>
      <c r="T15" s="49"/>
    </row>
    <row r="16" spans="1:20" ht="17.100000000000001" customHeight="1" x14ac:dyDescent="0.25">
      <c r="A16" s="60" t="s">
        <v>2</v>
      </c>
      <c r="B16" s="219">
        <v>1210000</v>
      </c>
      <c r="C16" s="219"/>
      <c r="E16" s="7"/>
      <c r="F16" s="1" t="s">
        <v>1</v>
      </c>
      <c r="G16" s="7"/>
      <c r="H16" s="7"/>
      <c r="I16" s="7"/>
      <c r="J16" s="7"/>
      <c r="K16" s="7"/>
      <c r="L16" s="7"/>
      <c r="S16" s="235" t="s">
        <v>94</v>
      </c>
      <c r="T16" s="235"/>
    </row>
    <row r="17" spans="1:20" ht="55.5" customHeight="1" x14ac:dyDescent="0.25">
      <c r="A17" s="60"/>
      <c r="B17" s="218" t="s">
        <v>89</v>
      </c>
      <c r="C17" s="218"/>
      <c r="E17" s="9"/>
      <c r="F17" s="225" t="s">
        <v>107</v>
      </c>
      <c r="G17" s="226"/>
      <c r="H17" s="226"/>
      <c r="I17" s="226"/>
      <c r="J17" s="226"/>
      <c r="K17" s="226"/>
      <c r="S17" s="232" t="s">
        <v>95</v>
      </c>
      <c r="T17" s="232"/>
    </row>
    <row r="18" spans="1:20" ht="17.100000000000001" customHeight="1" x14ac:dyDescent="0.25">
      <c r="A18" s="60"/>
      <c r="B18" s="8"/>
      <c r="S18" s="49"/>
      <c r="T18" s="49"/>
    </row>
    <row r="19" spans="1:20" ht="33" customHeight="1" x14ac:dyDescent="0.25">
      <c r="A19" s="60" t="s">
        <v>3</v>
      </c>
      <c r="B19" s="219">
        <v>1216017</v>
      </c>
      <c r="C19" s="219"/>
      <c r="E19" s="227">
        <v>6017</v>
      </c>
      <c r="F19" s="227"/>
      <c r="G19" s="7"/>
      <c r="H19" s="234" t="s">
        <v>56</v>
      </c>
      <c r="I19" s="234"/>
      <c r="J19" s="11"/>
      <c r="K19" s="228" t="s">
        <v>66</v>
      </c>
      <c r="L19" s="228"/>
      <c r="M19" s="228"/>
      <c r="N19" s="228"/>
      <c r="O19" s="228"/>
      <c r="P19" s="228"/>
      <c r="Q19" s="228"/>
      <c r="S19" s="231">
        <v>22201100000</v>
      </c>
      <c r="T19" s="231"/>
    </row>
    <row r="20" spans="1:20" ht="72" customHeight="1" x14ac:dyDescent="0.25">
      <c r="A20" s="60"/>
      <c r="B20" s="218" t="s">
        <v>89</v>
      </c>
      <c r="C20" s="218"/>
      <c r="E20" s="233" t="s">
        <v>90</v>
      </c>
      <c r="F20" s="233"/>
      <c r="G20" s="62"/>
      <c r="H20" s="218" t="s">
        <v>92</v>
      </c>
      <c r="I20" s="218"/>
      <c r="J20" s="64"/>
      <c r="K20" s="229" t="s">
        <v>93</v>
      </c>
      <c r="L20" s="229"/>
      <c r="M20" s="229"/>
      <c r="N20" s="229"/>
      <c r="O20" s="229"/>
      <c r="P20" s="229"/>
      <c r="Q20" s="229"/>
      <c r="S20" s="232" t="s">
        <v>96</v>
      </c>
      <c r="T20" s="232"/>
    </row>
    <row r="21" spans="1:20" ht="17.100000000000001" customHeight="1" x14ac:dyDescent="0.25">
      <c r="A21" s="60"/>
    </row>
    <row r="22" spans="1:20" ht="18.75" customHeight="1" x14ac:dyDescent="0.25">
      <c r="A22" s="52" t="s">
        <v>57</v>
      </c>
      <c r="B22" s="216" t="s">
        <v>58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20" ht="15.75" x14ac:dyDescent="0.25">
      <c r="A23" s="40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0" ht="17.100000000000001" customHeight="1" x14ac:dyDescent="0.25">
      <c r="A24" s="40"/>
      <c r="B24" s="44" t="s">
        <v>16</v>
      </c>
      <c r="C24" s="217" t="s">
        <v>59</v>
      </c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</row>
    <row r="25" spans="1:20" ht="17.100000000000001" customHeight="1" x14ac:dyDescent="0.25">
      <c r="A25" s="40"/>
      <c r="B25" s="44">
        <v>1</v>
      </c>
      <c r="C25" s="224" t="s">
        <v>67</v>
      </c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</row>
    <row r="26" spans="1:20" ht="24.7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20" ht="17.100000000000001" customHeight="1" x14ac:dyDescent="0.25">
      <c r="A27" s="45" t="s">
        <v>60</v>
      </c>
      <c r="B27" s="46" t="s">
        <v>61</v>
      </c>
      <c r="C27" s="46"/>
      <c r="D27" s="46"/>
      <c r="E27" s="53" t="s">
        <v>68</v>
      </c>
      <c r="F27" s="53"/>
      <c r="G27" s="53"/>
      <c r="H27" s="53"/>
      <c r="I27" s="54"/>
      <c r="J27" s="54"/>
      <c r="K27" s="54"/>
      <c r="L27" s="54"/>
      <c r="M27" s="54"/>
      <c r="N27" s="54"/>
      <c r="O27" s="54"/>
      <c r="P27" s="54"/>
      <c r="Q27" s="54"/>
      <c r="S27" s="9"/>
    </row>
    <row r="28" spans="1:20" ht="17.100000000000001" customHeight="1" x14ac:dyDescent="0.25">
      <c r="A28" s="45"/>
      <c r="B28" s="46"/>
      <c r="C28" s="46"/>
      <c r="D28" s="46"/>
      <c r="E28" s="16" t="s">
        <v>69</v>
      </c>
      <c r="F28" s="53"/>
      <c r="G28" s="53"/>
      <c r="H28" s="53"/>
      <c r="I28" s="54"/>
      <c r="J28" s="54"/>
      <c r="K28" s="54"/>
      <c r="L28" s="54"/>
      <c r="M28" s="54"/>
      <c r="N28" s="54"/>
      <c r="O28" s="54"/>
      <c r="P28" s="54"/>
      <c r="Q28" s="54"/>
      <c r="S28" s="9"/>
    </row>
    <row r="29" spans="1:20" ht="17.100000000000001" customHeight="1" x14ac:dyDescent="0.25">
      <c r="A29" s="45"/>
      <c r="B29" s="46"/>
      <c r="C29" s="46"/>
      <c r="D29" s="46"/>
      <c r="E29" s="55" t="s">
        <v>70</v>
      </c>
      <c r="F29" s="47"/>
      <c r="G29" s="47"/>
      <c r="H29" s="47"/>
      <c r="I29" s="36"/>
      <c r="J29" s="36"/>
      <c r="K29" s="36"/>
      <c r="L29" s="36"/>
      <c r="M29" s="36"/>
      <c r="N29" s="36"/>
      <c r="O29" s="36"/>
      <c r="P29" s="36"/>
      <c r="Q29" s="36"/>
      <c r="S29" s="9"/>
    </row>
    <row r="30" spans="1:20" ht="17.25" customHeight="1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S30" s="9"/>
    </row>
    <row r="31" spans="1:20" ht="18" customHeight="1" x14ac:dyDescent="0.25">
      <c r="A31" s="45" t="s">
        <v>14</v>
      </c>
      <c r="B31" s="5" t="s">
        <v>62</v>
      </c>
      <c r="C31" s="4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S31" s="9"/>
    </row>
    <row r="32" spans="1:20" ht="17.25" customHeight="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S32" s="9"/>
    </row>
    <row r="33" spans="1:25" ht="17.100000000000001" customHeight="1" x14ac:dyDescent="0.25">
      <c r="A33" s="50"/>
      <c r="B33" s="44" t="s">
        <v>16</v>
      </c>
      <c r="C33" s="217" t="s">
        <v>63</v>
      </c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</row>
    <row r="34" spans="1:25" ht="17.100000000000001" customHeight="1" x14ac:dyDescent="0.25">
      <c r="A34" s="50"/>
      <c r="B34" s="44">
        <v>1</v>
      </c>
      <c r="C34" s="220" t="s">
        <v>71</v>
      </c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2"/>
    </row>
    <row r="35" spans="1:25" ht="17.100000000000001" customHeight="1" x14ac:dyDescent="0.25">
      <c r="A35" s="50"/>
      <c r="B35" s="44">
        <v>2</v>
      </c>
      <c r="C35" s="220" t="s">
        <v>72</v>
      </c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2"/>
    </row>
    <row r="36" spans="1:25" ht="17.100000000000001" customHeight="1" x14ac:dyDescent="0.25">
      <c r="A36" s="50"/>
      <c r="B36" s="44">
        <v>3</v>
      </c>
      <c r="C36" s="220" t="s">
        <v>73</v>
      </c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2"/>
    </row>
    <row r="37" spans="1:25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25" ht="18" customHeight="1" x14ac:dyDescent="0.25">
      <c r="A38" s="78" t="s">
        <v>17</v>
      </c>
      <c r="B38" s="51" t="s">
        <v>64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25" ht="15.75" x14ac:dyDescent="0.25">
      <c r="B39" s="5"/>
      <c r="Q39" s="40" t="s">
        <v>65</v>
      </c>
    </row>
    <row r="40" spans="1:25" ht="31.5" customHeight="1" x14ac:dyDescent="0.25">
      <c r="A40" s="95" t="s">
        <v>16</v>
      </c>
      <c r="B40" s="107" t="s">
        <v>13</v>
      </c>
      <c r="C40" s="108"/>
      <c r="D40" s="108"/>
      <c r="E40" s="109"/>
      <c r="F40" s="83" t="s">
        <v>11</v>
      </c>
      <c r="G40" s="83"/>
      <c r="H40" s="83"/>
      <c r="I40" s="86" t="s">
        <v>76</v>
      </c>
      <c r="J40" s="83"/>
      <c r="K40" s="83"/>
      <c r="L40" s="83"/>
      <c r="M40" s="83"/>
      <c r="N40" s="83"/>
      <c r="O40" s="86" t="s">
        <v>12</v>
      </c>
      <c r="P40" s="83"/>
      <c r="Q40" s="83"/>
      <c r="R40" s="11"/>
    </row>
    <row r="41" spans="1:25" ht="30" x14ac:dyDescent="0.25">
      <c r="A41" s="96"/>
      <c r="B41" s="110"/>
      <c r="C41" s="111"/>
      <c r="D41" s="111"/>
      <c r="E41" s="112"/>
      <c r="F41" s="10" t="s">
        <v>8</v>
      </c>
      <c r="G41" s="10" t="s">
        <v>9</v>
      </c>
      <c r="H41" s="10" t="s">
        <v>10</v>
      </c>
      <c r="I41" s="83" t="s">
        <v>8</v>
      </c>
      <c r="J41" s="83"/>
      <c r="K41" s="105" t="s">
        <v>9</v>
      </c>
      <c r="L41" s="106"/>
      <c r="M41" s="83" t="s">
        <v>10</v>
      </c>
      <c r="N41" s="83"/>
      <c r="O41" s="12" t="s">
        <v>8</v>
      </c>
      <c r="P41" s="10" t="s">
        <v>9</v>
      </c>
      <c r="Q41" s="10" t="s">
        <v>10</v>
      </c>
      <c r="R41" s="11"/>
      <c r="W41" s="11"/>
      <c r="X41" s="11"/>
      <c r="Y41" s="11"/>
    </row>
    <row r="42" spans="1:25" x14ac:dyDescent="0.25">
      <c r="A42" s="18">
        <v>1</v>
      </c>
      <c r="B42" s="83">
        <v>2</v>
      </c>
      <c r="C42" s="83"/>
      <c r="D42" s="83"/>
      <c r="E42" s="83"/>
      <c r="F42" s="10">
        <v>3</v>
      </c>
      <c r="G42" s="10">
        <v>4</v>
      </c>
      <c r="H42" s="10">
        <v>5</v>
      </c>
      <c r="I42" s="83">
        <v>6</v>
      </c>
      <c r="J42" s="83"/>
      <c r="K42" s="105">
        <v>7</v>
      </c>
      <c r="L42" s="106"/>
      <c r="M42" s="105">
        <v>8</v>
      </c>
      <c r="N42" s="106"/>
      <c r="O42" s="10">
        <v>9</v>
      </c>
      <c r="P42" s="10">
        <v>10</v>
      </c>
      <c r="Q42" s="10">
        <v>11</v>
      </c>
      <c r="R42" s="14"/>
      <c r="W42" s="11"/>
      <c r="X42" s="11"/>
      <c r="Y42" s="11"/>
    </row>
    <row r="43" spans="1:25" ht="37.5" customHeight="1" x14ac:dyDescent="0.25">
      <c r="A43" s="18">
        <v>1</v>
      </c>
      <c r="B43" s="97" t="s">
        <v>28</v>
      </c>
      <c r="C43" s="97"/>
      <c r="D43" s="97"/>
      <c r="E43" s="97"/>
      <c r="F43" s="19"/>
      <c r="G43" s="58">
        <f>3000000+1271028</f>
        <v>4271028</v>
      </c>
      <c r="H43" s="19">
        <f>G43</f>
        <v>4271028</v>
      </c>
      <c r="I43" s="94"/>
      <c r="J43" s="94"/>
      <c r="K43" s="94">
        <f>3982337.31+(140634+130393.77)</f>
        <v>4253365.08</v>
      </c>
      <c r="L43" s="94"/>
      <c r="M43" s="94">
        <f>I43+K43</f>
        <v>4253365.08</v>
      </c>
      <c r="N43" s="94"/>
      <c r="O43" s="19"/>
      <c r="P43" s="19">
        <f>K43-G43</f>
        <v>-17662.919999999925</v>
      </c>
      <c r="Q43" s="19">
        <f>O43+P43</f>
        <v>-17662.919999999925</v>
      </c>
      <c r="R43" s="11"/>
      <c r="W43" s="11"/>
      <c r="X43" s="65"/>
      <c r="Y43" s="11"/>
    </row>
    <row r="44" spans="1:25" ht="51.75" customHeight="1" x14ac:dyDescent="0.25">
      <c r="A44" s="18">
        <v>2</v>
      </c>
      <c r="B44" s="97" t="s">
        <v>29</v>
      </c>
      <c r="C44" s="97"/>
      <c r="D44" s="97"/>
      <c r="E44" s="97"/>
      <c r="F44" s="19"/>
      <c r="G44" s="58">
        <f>20000000-800000</f>
        <v>19200000</v>
      </c>
      <c r="H44" s="19">
        <f>G44</f>
        <v>19200000</v>
      </c>
      <c r="I44" s="94"/>
      <c r="J44" s="94"/>
      <c r="K44" s="94">
        <v>19195339.41</v>
      </c>
      <c r="L44" s="94"/>
      <c r="M44" s="94">
        <f>I44+K44</f>
        <v>19195339.41</v>
      </c>
      <c r="N44" s="94"/>
      <c r="O44" s="19"/>
      <c r="P44" s="19">
        <f>K44-G44</f>
        <v>-4660.589999999851</v>
      </c>
      <c r="Q44" s="19">
        <f>O44+P44</f>
        <v>-4660.589999999851</v>
      </c>
      <c r="R44" s="11"/>
      <c r="W44" s="11"/>
      <c r="X44" s="65"/>
      <c r="Y44" s="11"/>
    </row>
    <row r="45" spans="1:25" ht="39" customHeight="1" x14ac:dyDescent="0.25">
      <c r="A45" s="18">
        <v>3</v>
      </c>
      <c r="B45" s="97" t="s">
        <v>30</v>
      </c>
      <c r="C45" s="97"/>
      <c r="D45" s="97"/>
      <c r="E45" s="97"/>
      <c r="F45" s="19"/>
      <c r="G45" s="58">
        <v>60000</v>
      </c>
      <c r="H45" s="19">
        <f>G45</f>
        <v>60000</v>
      </c>
      <c r="I45" s="94"/>
      <c r="J45" s="94"/>
      <c r="K45" s="94">
        <v>0</v>
      </c>
      <c r="L45" s="94"/>
      <c r="M45" s="94">
        <f>I45+K45</f>
        <v>0</v>
      </c>
      <c r="N45" s="94"/>
      <c r="O45" s="19"/>
      <c r="P45" s="19">
        <f>K45-G45</f>
        <v>-60000</v>
      </c>
      <c r="Q45" s="19">
        <f>O45+P45</f>
        <v>-60000</v>
      </c>
      <c r="R45" s="11"/>
      <c r="W45" s="11"/>
      <c r="X45" s="65"/>
      <c r="Y45" s="11"/>
    </row>
    <row r="46" spans="1:25" ht="18" customHeight="1" x14ac:dyDescent="0.25">
      <c r="A46" s="13"/>
      <c r="B46" s="98" t="s">
        <v>15</v>
      </c>
      <c r="C46" s="99"/>
      <c r="D46" s="99"/>
      <c r="E46" s="100"/>
      <c r="F46" s="19">
        <v>0</v>
      </c>
      <c r="G46" s="19">
        <f>SUM(G43:G45)</f>
        <v>23531028</v>
      </c>
      <c r="H46" s="19">
        <f>F46+G46</f>
        <v>23531028</v>
      </c>
      <c r="I46" s="94">
        <f>0</f>
        <v>0</v>
      </c>
      <c r="J46" s="94"/>
      <c r="K46" s="94">
        <f>SUM(K43:L45)</f>
        <v>23448704.490000002</v>
      </c>
      <c r="L46" s="94"/>
      <c r="M46" s="94">
        <f>SUM(M43:N45)</f>
        <v>23448704.490000002</v>
      </c>
      <c r="N46" s="94"/>
      <c r="O46" s="19">
        <f>SUM(O43:O45)</f>
        <v>0</v>
      </c>
      <c r="P46" s="19">
        <f>SUM(P43:P45)</f>
        <v>-82323.509999999776</v>
      </c>
      <c r="Q46" s="19">
        <f>O46+P46</f>
        <v>-82323.509999999776</v>
      </c>
      <c r="W46" s="11"/>
      <c r="X46" s="11"/>
      <c r="Y46" s="11"/>
    </row>
    <row r="47" spans="1:25" ht="29.25" customHeight="1" x14ac:dyDescent="0.25">
      <c r="A47" s="13"/>
      <c r="B47" s="101" t="s">
        <v>103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3"/>
      <c r="W47" s="11"/>
      <c r="X47" s="11"/>
      <c r="Y47" s="11"/>
    </row>
    <row r="48" spans="1:25" x14ac:dyDescent="0.25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W48" s="11"/>
      <c r="X48" s="11"/>
      <c r="Y48" s="11"/>
    </row>
    <row r="49" spans="1:20" ht="17.25" customHeight="1" x14ac:dyDescent="0.25">
      <c r="A49" s="78" t="s">
        <v>74</v>
      </c>
      <c r="B49" s="57" t="s">
        <v>75</v>
      </c>
    </row>
    <row r="50" spans="1:20" ht="15.75" x14ac:dyDescent="0.25">
      <c r="B50" s="5"/>
      <c r="Q50" s="40" t="s">
        <v>65</v>
      </c>
    </row>
    <row r="51" spans="1:20" ht="30.75" customHeight="1" x14ac:dyDescent="0.25">
      <c r="A51" s="83" t="s">
        <v>16</v>
      </c>
      <c r="B51" s="83" t="s">
        <v>18</v>
      </c>
      <c r="C51" s="83"/>
      <c r="D51" s="83"/>
      <c r="E51" s="83"/>
      <c r="F51" s="83" t="s">
        <v>11</v>
      </c>
      <c r="G51" s="83"/>
      <c r="H51" s="83"/>
      <c r="I51" s="86" t="s">
        <v>76</v>
      </c>
      <c r="J51" s="83"/>
      <c r="K51" s="83"/>
      <c r="L51" s="83"/>
      <c r="M51" s="83"/>
      <c r="N51" s="83"/>
      <c r="O51" s="83" t="s">
        <v>12</v>
      </c>
      <c r="P51" s="83"/>
      <c r="Q51" s="83"/>
    </row>
    <row r="52" spans="1:20" ht="33" customHeight="1" x14ac:dyDescent="0.25">
      <c r="A52" s="83"/>
      <c r="B52" s="83"/>
      <c r="C52" s="83"/>
      <c r="D52" s="83"/>
      <c r="E52" s="83"/>
      <c r="F52" s="10" t="s">
        <v>8</v>
      </c>
      <c r="G52" s="10" t="s">
        <v>9</v>
      </c>
      <c r="H52" s="10" t="s">
        <v>10</v>
      </c>
      <c r="I52" s="83" t="s">
        <v>8</v>
      </c>
      <c r="J52" s="83"/>
      <c r="K52" s="105" t="s">
        <v>9</v>
      </c>
      <c r="L52" s="106"/>
      <c r="M52" s="83" t="s">
        <v>10</v>
      </c>
      <c r="N52" s="83"/>
      <c r="O52" s="10" t="s">
        <v>8</v>
      </c>
      <c r="P52" s="10" t="s">
        <v>9</v>
      </c>
      <c r="Q52" s="10" t="s">
        <v>10</v>
      </c>
    </row>
    <row r="53" spans="1:20" ht="18" customHeight="1" x14ac:dyDescent="0.25">
      <c r="A53" s="23">
        <v>1</v>
      </c>
      <c r="B53" s="83">
        <v>2</v>
      </c>
      <c r="C53" s="83"/>
      <c r="D53" s="83"/>
      <c r="E53" s="83"/>
      <c r="F53" s="10">
        <v>3</v>
      </c>
      <c r="G53" s="10">
        <v>4</v>
      </c>
      <c r="H53" s="10">
        <v>5</v>
      </c>
      <c r="I53" s="83">
        <v>6</v>
      </c>
      <c r="J53" s="83"/>
      <c r="K53" s="105">
        <v>7</v>
      </c>
      <c r="L53" s="106"/>
      <c r="M53" s="105">
        <v>8</v>
      </c>
      <c r="N53" s="106"/>
      <c r="O53" s="10">
        <v>9</v>
      </c>
      <c r="P53" s="10">
        <v>10</v>
      </c>
      <c r="Q53" s="10">
        <v>11</v>
      </c>
    </row>
    <row r="54" spans="1:20" ht="64.5" customHeight="1" x14ac:dyDescent="0.25">
      <c r="A54" s="13"/>
      <c r="B54" s="104" t="s">
        <v>31</v>
      </c>
      <c r="C54" s="104"/>
      <c r="D54" s="104"/>
      <c r="E54" s="104"/>
      <c r="F54" s="21">
        <v>0</v>
      </c>
      <c r="G54" s="21">
        <f>G46</f>
        <v>23531028</v>
      </c>
      <c r="H54" s="21">
        <f>F54+G54</f>
        <v>23531028</v>
      </c>
      <c r="I54" s="85">
        <f>I46</f>
        <v>0</v>
      </c>
      <c r="J54" s="120"/>
      <c r="K54" s="85">
        <f>K46</f>
        <v>23448704.490000002</v>
      </c>
      <c r="L54" s="120"/>
      <c r="M54" s="85">
        <f>I54+K54</f>
        <v>23448704.490000002</v>
      </c>
      <c r="N54" s="120"/>
      <c r="O54" s="22">
        <f>O46</f>
        <v>0</v>
      </c>
      <c r="P54" s="21">
        <f>P46</f>
        <v>-82323.509999999776</v>
      </c>
      <c r="Q54" s="21">
        <f>O54+P54</f>
        <v>-82323.509999999776</v>
      </c>
    </row>
    <row r="55" spans="1:20" ht="17.25" customHeight="1" x14ac:dyDescent="0.25">
      <c r="A55" s="13"/>
      <c r="B55" s="84" t="s">
        <v>15</v>
      </c>
      <c r="C55" s="84"/>
      <c r="D55" s="84"/>
      <c r="E55" s="84"/>
      <c r="F55" s="20">
        <f>F54</f>
        <v>0</v>
      </c>
      <c r="G55" s="20">
        <f>G54</f>
        <v>23531028</v>
      </c>
      <c r="H55" s="20">
        <f>H54</f>
        <v>23531028</v>
      </c>
      <c r="I55" s="85">
        <f>I54</f>
        <v>0</v>
      </c>
      <c r="J55" s="85"/>
      <c r="K55" s="85">
        <f>K54</f>
        <v>23448704.490000002</v>
      </c>
      <c r="L55" s="85"/>
      <c r="M55" s="85">
        <f>I55+K55</f>
        <v>23448704.490000002</v>
      </c>
      <c r="N55" s="120"/>
      <c r="O55" s="56">
        <f>O54</f>
        <v>0</v>
      </c>
      <c r="P55" s="20">
        <f>P54</f>
        <v>-82323.509999999776</v>
      </c>
      <c r="Q55" s="20">
        <f>O55+P55</f>
        <v>-82323.509999999776</v>
      </c>
    </row>
    <row r="57" spans="1:20" ht="15.75" x14ac:dyDescent="0.25">
      <c r="A57" s="52" t="s">
        <v>80</v>
      </c>
      <c r="B57" s="5" t="s">
        <v>105</v>
      </c>
    </row>
    <row r="58" spans="1:20" ht="15.75" x14ac:dyDescent="0.25">
      <c r="B58" s="5"/>
    </row>
    <row r="59" spans="1:20" ht="50.25" customHeight="1" x14ac:dyDescent="0.25">
      <c r="A59" s="83" t="s">
        <v>16</v>
      </c>
      <c r="B59" s="83" t="s">
        <v>21</v>
      </c>
      <c r="C59" s="83"/>
      <c r="D59" s="83"/>
      <c r="E59" s="83"/>
      <c r="F59" s="83" t="s">
        <v>19</v>
      </c>
      <c r="G59" s="83" t="s">
        <v>20</v>
      </c>
      <c r="H59" s="83"/>
      <c r="I59" s="83" t="s">
        <v>11</v>
      </c>
      <c r="J59" s="83"/>
      <c r="K59" s="83"/>
      <c r="L59" s="83"/>
      <c r="M59" s="83"/>
      <c r="N59" s="83"/>
      <c r="O59" s="86" t="s">
        <v>79</v>
      </c>
      <c r="P59" s="83"/>
      <c r="Q59" s="83"/>
      <c r="R59" s="83" t="s">
        <v>12</v>
      </c>
      <c r="S59" s="83"/>
      <c r="T59" s="83"/>
    </row>
    <row r="60" spans="1:20" ht="34.5" customHeight="1" x14ac:dyDescent="0.25">
      <c r="A60" s="83"/>
      <c r="B60" s="83"/>
      <c r="C60" s="83"/>
      <c r="D60" s="83"/>
      <c r="E60" s="83"/>
      <c r="F60" s="83"/>
      <c r="G60" s="83"/>
      <c r="H60" s="83"/>
      <c r="I60" s="83" t="s">
        <v>8</v>
      </c>
      <c r="J60" s="83"/>
      <c r="K60" s="83" t="s">
        <v>9</v>
      </c>
      <c r="L60" s="83"/>
      <c r="M60" s="83" t="s">
        <v>10</v>
      </c>
      <c r="N60" s="83"/>
      <c r="O60" s="10" t="s">
        <v>8</v>
      </c>
      <c r="P60" s="10" t="s">
        <v>9</v>
      </c>
      <c r="Q60" s="10" t="s">
        <v>10</v>
      </c>
      <c r="R60" s="10" t="s">
        <v>8</v>
      </c>
      <c r="S60" s="10" t="s">
        <v>9</v>
      </c>
      <c r="T60" s="10" t="s">
        <v>10</v>
      </c>
    </row>
    <row r="61" spans="1:20" x14ac:dyDescent="0.25">
      <c r="A61" s="23">
        <v>1</v>
      </c>
      <c r="B61" s="121">
        <v>2</v>
      </c>
      <c r="C61" s="122"/>
      <c r="D61" s="122"/>
      <c r="E61" s="123"/>
      <c r="F61" s="23">
        <v>3</v>
      </c>
      <c r="G61" s="121">
        <v>4</v>
      </c>
      <c r="H61" s="123"/>
      <c r="I61" s="121">
        <v>5</v>
      </c>
      <c r="J61" s="123"/>
      <c r="K61" s="121">
        <v>6</v>
      </c>
      <c r="L61" s="123"/>
      <c r="M61" s="121">
        <v>7</v>
      </c>
      <c r="N61" s="123"/>
      <c r="O61" s="23">
        <v>8</v>
      </c>
      <c r="P61" s="23">
        <v>9</v>
      </c>
      <c r="Q61" s="23">
        <v>10</v>
      </c>
      <c r="R61" s="23">
        <v>11</v>
      </c>
      <c r="S61" s="23">
        <v>12</v>
      </c>
      <c r="T61" s="23">
        <v>13</v>
      </c>
    </row>
    <row r="62" spans="1:20" ht="20.25" customHeight="1" x14ac:dyDescent="0.25">
      <c r="A62" s="23"/>
      <c r="B62" s="124" t="s">
        <v>71</v>
      </c>
      <c r="C62" s="119"/>
      <c r="D62" s="119"/>
      <c r="E62" s="119"/>
      <c r="F62" s="119"/>
      <c r="G62" s="119"/>
      <c r="H62" s="119"/>
      <c r="I62" s="119"/>
      <c r="J62" s="117"/>
      <c r="K62" s="140"/>
      <c r="L62" s="140"/>
      <c r="M62" s="140"/>
      <c r="N62" s="140"/>
      <c r="O62" s="13"/>
      <c r="P62" s="13"/>
      <c r="Q62" s="13"/>
      <c r="R62" s="13"/>
      <c r="S62" s="13"/>
      <c r="T62" s="13"/>
    </row>
    <row r="63" spans="1:20" ht="18" customHeight="1" x14ac:dyDescent="0.25">
      <c r="A63" s="23"/>
      <c r="B63" s="124" t="s">
        <v>39</v>
      </c>
      <c r="C63" s="119"/>
      <c r="D63" s="119"/>
      <c r="E63" s="119"/>
      <c r="F63" s="29"/>
      <c r="G63" s="155"/>
      <c r="H63" s="119"/>
      <c r="I63" s="155"/>
      <c r="J63" s="117"/>
      <c r="K63" s="140"/>
      <c r="L63" s="140"/>
      <c r="M63" s="140"/>
      <c r="N63" s="140"/>
      <c r="O63" s="13"/>
      <c r="P63" s="13"/>
      <c r="Q63" s="13"/>
      <c r="R63" s="13"/>
      <c r="S63" s="13"/>
      <c r="T63" s="13"/>
    </row>
    <row r="64" spans="1:20" ht="18" customHeight="1" x14ac:dyDescent="0.25">
      <c r="A64" s="23">
        <v>1</v>
      </c>
      <c r="B64" s="113" t="s">
        <v>32</v>
      </c>
      <c r="C64" s="119"/>
      <c r="D64" s="119"/>
      <c r="E64" s="119"/>
      <c r="F64" s="27" t="s">
        <v>27</v>
      </c>
      <c r="G64" s="118" t="s">
        <v>36</v>
      </c>
      <c r="H64" s="119"/>
      <c r="I64" s="116"/>
      <c r="J64" s="117"/>
      <c r="K64" s="134">
        <f>K65+K66</f>
        <v>4271028</v>
      </c>
      <c r="L64" s="135"/>
      <c r="M64" s="94">
        <f>K64</f>
        <v>4271028</v>
      </c>
      <c r="N64" s="83"/>
      <c r="O64" s="10"/>
      <c r="P64" s="19">
        <f>P65+P66</f>
        <v>4253365.08</v>
      </c>
      <c r="Q64" s="19">
        <f>P64</f>
        <v>4253365.08</v>
      </c>
      <c r="R64" s="10"/>
      <c r="S64" s="19">
        <f>P64-K64</f>
        <v>-17662.919999999925</v>
      </c>
      <c r="T64" s="19">
        <f>S64</f>
        <v>-17662.919999999925</v>
      </c>
    </row>
    <row r="65" spans="1:20" ht="37.5" customHeight="1" x14ac:dyDescent="0.25">
      <c r="A65" s="23">
        <v>2</v>
      </c>
      <c r="B65" s="113" t="s">
        <v>77</v>
      </c>
      <c r="C65" s="114"/>
      <c r="D65" s="114"/>
      <c r="E65" s="115"/>
      <c r="F65" s="27" t="s">
        <v>27</v>
      </c>
      <c r="G65" s="118" t="s">
        <v>36</v>
      </c>
      <c r="H65" s="119"/>
      <c r="I65" s="116"/>
      <c r="J65" s="117"/>
      <c r="K65" s="134">
        <v>4237336.37</v>
      </c>
      <c r="L65" s="135"/>
      <c r="M65" s="94">
        <f>K65</f>
        <v>4237336.37</v>
      </c>
      <c r="N65" s="83"/>
      <c r="O65" s="10"/>
      <c r="P65" s="77">
        <f>(3982337.31-P66)+140634+130393.77</f>
        <v>4221487.08</v>
      </c>
      <c r="Q65" s="19">
        <f>P65</f>
        <v>4221487.08</v>
      </c>
      <c r="R65" s="10"/>
      <c r="S65" s="19">
        <f>P65-K65</f>
        <v>-15849.290000000037</v>
      </c>
      <c r="T65" s="19">
        <f>S65</f>
        <v>-15849.290000000037</v>
      </c>
    </row>
    <row r="66" spans="1:20" ht="47.25" customHeight="1" x14ac:dyDescent="0.25">
      <c r="A66" s="23">
        <v>3</v>
      </c>
      <c r="B66" s="113" t="s">
        <v>78</v>
      </c>
      <c r="C66" s="114"/>
      <c r="D66" s="114"/>
      <c r="E66" s="115"/>
      <c r="F66" s="27" t="s">
        <v>27</v>
      </c>
      <c r="G66" s="118" t="s">
        <v>36</v>
      </c>
      <c r="H66" s="119"/>
      <c r="I66" s="116"/>
      <c r="J66" s="117"/>
      <c r="K66" s="134">
        <v>33691.629999999997</v>
      </c>
      <c r="L66" s="135"/>
      <c r="M66" s="94">
        <f>K66</f>
        <v>33691.629999999997</v>
      </c>
      <c r="N66" s="83"/>
      <c r="O66" s="10"/>
      <c r="P66" s="77">
        <f>1771*18</f>
        <v>31878</v>
      </c>
      <c r="Q66" s="19">
        <f>P66</f>
        <v>31878</v>
      </c>
      <c r="R66" s="10"/>
      <c r="S66" s="19">
        <f>P66-K66</f>
        <v>-1813.6299999999974</v>
      </c>
      <c r="T66" s="19">
        <f>S66</f>
        <v>-1813.6299999999974</v>
      </c>
    </row>
    <row r="67" spans="1:20" ht="50.25" customHeight="1" x14ac:dyDescent="0.25">
      <c r="A67" s="23">
        <v>4</v>
      </c>
      <c r="B67" s="152" t="s">
        <v>44</v>
      </c>
      <c r="C67" s="88"/>
      <c r="D67" s="88"/>
      <c r="E67" s="88"/>
      <c r="F67" s="32" t="s">
        <v>34</v>
      </c>
      <c r="G67" s="87" t="s">
        <v>45</v>
      </c>
      <c r="H67" s="88"/>
      <c r="I67" s="136"/>
      <c r="J67" s="137"/>
      <c r="K67" s="141">
        <v>108</v>
      </c>
      <c r="L67" s="142"/>
      <c r="M67" s="194">
        <f>K67</f>
        <v>108</v>
      </c>
      <c r="N67" s="194"/>
      <c r="O67" s="38"/>
      <c r="P67" s="38">
        <v>73</v>
      </c>
      <c r="Q67" s="38">
        <f>P67</f>
        <v>73</v>
      </c>
      <c r="R67" s="38"/>
      <c r="S67" s="79">
        <f>P67-K67</f>
        <v>-35</v>
      </c>
      <c r="T67" s="79">
        <f>S67</f>
        <v>-35</v>
      </c>
    </row>
    <row r="68" spans="1:20" ht="21" customHeight="1" x14ac:dyDescent="0.25">
      <c r="A68" s="23"/>
      <c r="B68" s="91" t="s">
        <v>108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3"/>
    </row>
    <row r="69" spans="1:20" ht="21" customHeight="1" x14ac:dyDescent="0.25">
      <c r="A69" s="23"/>
      <c r="B69" s="91" t="s">
        <v>109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3"/>
    </row>
    <row r="70" spans="1:20" ht="33" customHeight="1" x14ac:dyDescent="0.25">
      <c r="A70" s="23"/>
      <c r="B70" s="91" t="s">
        <v>110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3"/>
    </row>
    <row r="71" spans="1:20" ht="22.5" customHeight="1" x14ac:dyDescent="0.25">
      <c r="A71" s="23"/>
      <c r="B71" s="148" t="s">
        <v>40</v>
      </c>
      <c r="C71" s="88"/>
      <c r="D71" s="88"/>
      <c r="E71" s="88"/>
      <c r="F71" s="31"/>
      <c r="G71" s="154"/>
      <c r="H71" s="88"/>
      <c r="I71" s="154"/>
      <c r="J71" s="137"/>
      <c r="K71" s="143"/>
      <c r="L71" s="142"/>
      <c r="M71" s="194"/>
      <c r="N71" s="194"/>
      <c r="O71" s="38"/>
      <c r="P71" s="38"/>
      <c r="Q71" s="38"/>
      <c r="R71" s="38"/>
      <c r="S71" s="33"/>
      <c r="T71" s="33"/>
    </row>
    <row r="72" spans="1:20" ht="48" customHeight="1" x14ac:dyDescent="0.25">
      <c r="A72" s="23">
        <v>1</v>
      </c>
      <c r="B72" s="152" t="s">
        <v>81</v>
      </c>
      <c r="C72" s="88"/>
      <c r="D72" s="88"/>
      <c r="E72" s="88"/>
      <c r="F72" s="32" t="s">
        <v>34</v>
      </c>
      <c r="G72" s="87" t="s">
        <v>43</v>
      </c>
      <c r="H72" s="88"/>
      <c r="I72" s="136"/>
      <c r="J72" s="137"/>
      <c r="K72" s="141">
        <v>55</v>
      </c>
      <c r="L72" s="142"/>
      <c r="M72" s="194">
        <f>K72</f>
        <v>55</v>
      </c>
      <c r="N72" s="194"/>
      <c r="O72" s="38"/>
      <c r="P72" s="38">
        <v>55</v>
      </c>
      <c r="Q72" s="38">
        <f>P72</f>
        <v>55</v>
      </c>
      <c r="R72" s="38"/>
      <c r="S72" s="33">
        <f>P72-K72</f>
        <v>0</v>
      </c>
      <c r="T72" s="33">
        <f>S72</f>
        <v>0</v>
      </c>
    </row>
    <row r="73" spans="1:20" ht="65.25" customHeight="1" x14ac:dyDescent="0.25">
      <c r="A73" s="23">
        <v>2</v>
      </c>
      <c r="B73" s="152" t="s">
        <v>82</v>
      </c>
      <c r="C73" s="223"/>
      <c r="D73" s="223"/>
      <c r="E73" s="223"/>
      <c r="F73" s="32" t="s">
        <v>34</v>
      </c>
      <c r="G73" s="87" t="s">
        <v>43</v>
      </c>
      <c r="H73" s="88"/>
      <c r="I73" s="136"/>
      <c r="J73" s="137"/>
      <c r="K73" s="141">
        <v>19</v>
      </c>
      <c r="L73" s="142"/>
      <c r="M73" s="194">
        <f>K73</f>
        <v>19</v>
      </c>
      <c r="N73" s="194"/>
      <c r="O73" s="38"/>
      <c r="P73" s="38">
        <v>18</v>
      </c>
      <c r="Q73" s="38">
        <f>P73</f>
        <v>18</v>
      </c>
      <c r="R73" s="38"/>
      <c r="S73" s="33">
        <f>P73-K73</f>
        <v>-1</v>
      </c>
      <c r="T73" s="33">
        <f>S73</f>
        <v>-1</v>
      </c>
    </row>
    <row r="74" spans="1:20" ht="20.25" customHeight="1" x14ac:dyDescent="0.25">
      <c r="A74" s="23"/>
      <c r="B74" s="131" t="s">
        <v>104</v>
      </c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3"/>
    </row>
    <row r="75" spans="1:20" ht="22.5" customHeight="1" x14ac:dyDescent="0.25">
      <c r="A75" s="23"/>
      <c r="B75" s="124" t="s">
        <v>41</v>
      </c>
      <c r="C75" s="119"/>
      <c r="D75" s="119"/>
      <c r="E75" s="119"/>
      <c r="F75" s="29"/>
      <c r="G75" s="155"/>
      <c r="H75" s="119"/>
      <c r="I75" s="155"/>
      <c r="J75" s="117"/>
      <c r="K75" s="153"/>
      <c r="L75" s="135"/>
      <c r="M75" s="94"/>
      <c r="N75" s="83"/>
      <c r="O75" s="10"/>
      <c r="P75" s="10"/>
      <c r="Q75" s="10"/>
      <c r="R75" s="10"/>
      <c r="S75" s="19"/>
      <c r="T75" s="19"/>
    </row>
    <row r="76" spans="1:20" ht="32.25" customHeight="1" x14ac:dyDescent="0.25">
      <c r="A76" s="23">
        <v>1</v>
      </c>
      <c r="B76" s="156" t="s">
        <v>46</v>
      </c>
      <c r="C76" s="119"/>
      <c r="D76" s="119"/>
      <c r="E76" s="119"/>
      <c r="F76" s="27" t="s">
        <v>27</v>
      </c>
      <c r="G76" s="118" t="s">
        <v>37</v>
      </c>
      <c r="H76" s="119"/>
      <c r="I76" s="116"/>
      <c r="J76" s="117"/>
      <c r="K76" s="134">
        <f>K65/K72</f>
        <v>77042.47945454545</v>
      </c>
      <c r="L76" s="135"/>
      <c r="M76" s="94">
        <f>K76</f>
        <v>77042.47945454545</v>
      </c>
      <c r="N76" s="83"/>
      <c r="O76" s="10"/>
      <c r="P76" s="19">
        <f>P65/P72</f>
        <v>76754.310545454544</v>
      </c>
      <c r="Q76" s="19">
        <f>P76</f>
        <v>76754.310545454544</v>
      </c>
      <c r="R76" s="10"/>
      <c r="S76" s="19">
        <f>P76-K76</f>
        <v>-288.1689090909058</v>
      </c>
      <c r="T76" s="19">
        <f>S76</f>
        <v>-288.1689090909058</v>
      </c>
    </row>
    <row r="77" spans="1:20" ht="49.5" customHeight="1" x14ac:dyDescent="0.25">
      <c r="A77" s="23">
        <v>2</v>
      </c>
      <c r="B77" s="206" t="s">
        <v>83</v>
      </c>
      <c r="C77" s="207"/>
      <c r="D77" s="207"/>
      <c r="E77" s="208"/>
      <c r="F77" s="27" t="s">
        <v>27</v>
      </c>
      <c r="G77" s="185" t="s">
        <v>37</v>
      </c>
      <c r="H77" s="209"/>
      <c r="I77" s="210"/>
      <c r="J77" s="211"/>
      <c r="K77" s="134">
        <f>K66/K73</f>
        <v>1773.2436842105262</v>
      </c>
      <c r="L77" s="135"/>
      <c r="M77" s="94">
        <f>K77</f>
        <v>1773.2436842105262</v>
      </c>
      <c r="N77" s="83"/>
      <c r="O77" s="35"/>
      <c r="P77" s="19">
        <f>P66/P73</f>
        <v>1771</v>
      </c>
      <c r="Q77" s="19">
        <f>P77</f>
        <v>1771</v>
      </c>
      <c r="R77" s="10"/>
      <c r="S77" s="19">
        <f>P77-K77</f>
        <v>-2.2436842105262258</v>
      </c>
      <c r="T77" s="19">
        <f>S77</f>
        <v>-2.2436842105262258</v>
      </c>
    </row>
    <row r="78" spans="1:20" ht="20.25" customHeight="1" x14ac:dyDescent="0.25">
      <c r="A78" s="23"/>
      <c r="B78" s="131" t="s">
        <v>106</v>
      </c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3"/>
    </row>
    <row r="79" spans="1:20" ht="20.25" customHeight="1" x14ac:dyDescent="0.25">
      <c r="A79" s="23"/>
      <c r="B79" s="124" t="s">
        <v>42</v>
      </c>
      <c r="C79" s="119"/>
      <c r="D79" s="119"/>
      <c r="E79" s="119"/>
      <c r="F79" s="29"/>
      <c r="G79" s="155"/>
      <c r="H79" s="119"/>
      <c r="I79" s="155"/>
      <c r="J79" s="117"/>
      <c r="K79" s="153"/>
      <c r="L79" s="135"/>
      <c r="M79" s="94"/>
      <c r="N79" s="83"/>
      <c r="O79" s="10"/>
      <c r="P79" s="10"/>
      <c r="Q79" s="10"/>
      <c r="R79" s="10"/>
      <c r="S79" s="19"/>
      <c r="T79" s="19"/>
    </row>
    <row r="80" spans="1:20" ht="81.75" customHeight="1" x14ac:dyDescent="0.25">
      <c r="A80" s="23">
        <v>1</v>
      </c>
      <c r="B80" s="157" t="s">
        <v>84</v>
      </c>
      <c r="C80" s="119"/>
      <c r="D80" s="119"/>
      <c r="E80" s="119"/>
      <c r="F80" s="29" t="s">
        <v>35</v>
      </c>
      <c r="G80" s="155" t="s">
        <v>37</v>
      </c>
      <c r="H80" s="119"/>
      <c r="I80" s="158"/>
      <c r="J80" s="117"/>
      <c r="K80" s="145">
        <f>K72/K67*100</f>
        <v>50.925925925925931</v>
      </c>
      <c r="L80" s="146"/>
      <c r="M80" s="195">
        <f>K80</f>
        <v>50.925925925925931</v>
      </c>
      <c r="N80" s="195"/>
      <c r="O80" s="28"/>
      <c r="P80" s="28">
        <f>73/P67*100</f>
        <v>100</v>
      </c>
      <c r="Q80" s="28">
        <f>P80</f>
        <v>100</v>
      </c>
      <c r="R80" s="28"/>
      <c r="S80" s="28">
        <f>P80-K80</f>
        <v>49.074074074074069</v>
      </c>
      <c r="T80" s="28">
        <f>S80</f>
        <v>49.074074074074069</v>
      </c>
    </row>
    <row r="81" spans="1:20" ht="19.5" customHeight="1" x14ac:dyDescent="0.25">
      <c r="A81" s="23"/>
      <c r="B81" s="128" t="s">
        <v>111</v>
      </c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30"/>
    </row>
    <row r="82" spans="1:20" ht="19.5" customHeight="1" x14ac:dyDescent="0.25">
      <c r="A82" s="23"/>
      <c r="B82" s="80" t="s">
        <v>72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</row>
    <row r="83" spans="1:20" ht="20.100000000000001" customHeight="1" x14ac:dyDescent="0.25">
      <c r="A83" s="23"/>
      <c r="B83" s="124" t="s">
        <v>39</v>
      </c>
      <c r="C83" s="119"/>
      <c r="D83" s="119"/>
      <c r="E83" s="117"/>
      <c r="F83" s="29"/>
      <c r="G83" s="155"/>
      <c r="H83" s="119"/>
      <c r="I83" s="155"/>
      <c r="J83" s="117"/>
      <c r="K83" s="140"/>
      <c r="L83" s="140"/>
      <c r="M83" s="140"/>
      <c r="N83" s="140"/>
      <c r="O83" s="13"/>
      <c r="P83" s="13"/>
      <c r="Q83" s="13"/>
      <c r="R83" s="13"/>
      <c r="S83" s="13"/>
      <c r="T83" s="13"/>
    </row>
    <row r="84" spans="1:20" ht="20.100000000000001" customHeight="1" x14ac:dyDescent="0.25">
      <c r="A84" s="23">
        <v>1</v>
      </c>
      <c r="B84" s="113" t="s">
        <v>32</v>
      </c>
      <c r="C84" s="119"/>
      <c r="D84" s="119"/>
      <c r="E84" s="119"/>
      <c r="F84" s="27" t="s">
        <v>33</v>
      </c>
      <c r="G84" s="118" t="s">
        <v>36</v>
      </c>
      <c r="H84" s="119"/>
      <c r="I84" s="116"/>
      <c r="J84" s="117"/>
      <c r="K84" s="134">
        <v>19200000</v>
      </c>
      <c r="L84" s="144"/>
      <c r="M84" s="85">
        <f>K84</f>
        <v>19200000</v>
      </c>
      <c r="N84" s="85"/>
      <c r="O84" s="22"/>
      <c r="P84" s="22">
        <v>19195339.41</v>
      </c>
      <c r="Q84" s="22">
        <f>P84</f>
        <v>19195339.41</v>
      </c>
      <c r="R84" s="22"/>
      <c r="S84" s="22">
        <f>P84-K84</f>
        <v>-4660.589999999851</v>
      </c>
      <c r="T84" s="22">
        <f>S84</f>
        <v>-4660.589999999851</v>
      </c>
    </row>
    <row r="85" spans="1:20" ht="48" customHeight="1" x14ac:dyDescent="0.25">
      <c r="A85" s="23">
        <v>2</v>
      </c>
      <c r="B85" s="163" t="s">
        <v>85</v>
      </c>
      <c r="C85" s="164"/>
      <c r="D85" s="164"/>
      <c r="E85" s="164"/>
      <c r="F85" s="34" t="s">
        <v>34</v>
      </c>
      <c r="G85" s="165" t="s">
        <v>45</v>
      </c>
      <c r="H85" s="164"/>
      <c r="I85" s="136"/>
      <c r="J85" s="139"/>
      <c r="K85" s="141">
        <v>43</v>
      </c>
      <c r="L85" s="147"/>
      <c r="M85" s="192">
        <f>K85</f>
        <v>43</v>
      </c>
      <c r="N85" s="192"/>
      <c r="O85" s="24"/>
      <c r="P85" s="37">
        <v>32</v>
      </c>
      <c r="Q85" s="24">
        <f>P85</f>
        <v>32</v>
      </c>
      <c r="R85" s="24"/>
      <c r="S85" s="24">
        <f>P85-K85</f>
        <v>-11</v>
      </c>
      <c r="T85" s="24">
        <f>S85</f>
        <v>-11</v>
      </c>
    </row>
    <row r="86" spans="1:20" ht="19.5" customHeight="1" x14ac:dyDescent="0.25">
      <c r="A86" s="23"/>
      <c r="B86" s="149" t="s">
        <v>112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1"/>
    </row>
    <row r="87" spans="1:20" ht="33.75" customHeight="1" x14ac:dyDescent="0.25">
      <c r="A87" s="23"/>
      <c r="B87" s="163" t="s">
        <v>113</v>
      </c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3"/>
    </row>
    <row r="88" spans="1:20" ht="20.100000000000001" customHeight="1" x14ac:dyDescent="0.25">
      <c r="A88" s="23"/>
      <c r="B88" s="166" t="s">
        <v>40</v>
      </c>
      <c r="C88" s="164"/>
      <c r="D88" s="164"/>
      <c r="E88" s="139"/>
      <c r="F88" s="59"/>
      <c r="G88" s="138"/>
      <c r="H88" s="164"/>
      <c r="I88" s="138"/>
      <c r="J88" s="139"/>
      <c r="K88" s="189"/>
      <c r="L88" s="147"/>
      <c r="M88" s="192"/>
      <c r="N88" s="192"/>
      <c r="O88" s="24"/>
      <c r="P88" s="24"/>
      <c r="Q88" s="24"/>
      <c r="R88" s="24"/>
      <c r="S88" s="24"/>
      <c r="T88" s="24"/>
    </row>
    <row r="89" spans="1:20" ht="49.5" customHeight="1" x14ac:dyDescent="0.25">
      <c r="A89" s="23">
        <v>1</v>
      </c>
      <c r="B89" s="159" t="s">
        <v>86</v>
      </c>
      <c r="C89" s="160"/>
      <c r="D89" s="160"/>
      <c r="E89" s="160"/>
      <c r="F89" s="66" t="s">
        <v>34</v>
      </c>
      <c r="G89" s="161" t="s">
        <v>43</v>
      </c>
      <c r="H89" s="160"/>
      <c r="I89" s="161"/>
      <c r="J89" s="162"/>
      <c r="K89" s="182">
        <v>33</v>
      </c>
      <c r="L89" s="190"/>
      <c r="M89" s="193">
        <f>K89</f>
        <v>33</v>
      </c>
      <c r="N89" s="193"/>
      <c r="O89" s="67"/>
      <c r="P89" s="67">
        <v>32</v>
      </c>
      <c r="Q89" s="67">
        <f>P89</f>
        <v>32</v>
      </c>
      <c r="R89" s="67"/>
      <c r="S89" s="67">
        <f>P89-K89</f>
        <v>-1</v>
      </c>
      <c r="T89" s="67">
        <f>S89</f>
        <v>-1</v>
      </c>
    </row>
    <row r="90" spans="1:20" ht="20.25" customHeight="1" x14ac:dyDescent="0.25">
      <c r="A90" s="23"/>
      <c r="B90" s="128" t="s">
        <v>114</v>
      </c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30"/>
    </row>
    <row r="91" spans="1:20" ht="20.100000000000001" customHeight="1" x14ac:dyDescent="0.25">
      <c r="A91" s="23"/>
      <c r="B91" s="169" t="s">
        <v>41</v>
      </c>
      <c r="C91" s="170"/>
      <c r="D91" s="170"/>
      <c r="E91" s="171"/>
      <c r="F91" s="68"/>
      <c r="G91" s="172"/>
      <c r="H91" s="170"/>
      <c r="I91" s="172"/>
      <c r="J91" s="171"/>
      <c r="K91" s="89"/>
      <c r="L91" s="90"/>
      <c r="M91" s="167"/>
      <c r="N91" s="168"/>
      <c r="O91" s="70"/>
      <c r="P91" s="70"/>
      <c r="Q91" s="70"/>
      <c r="R91" s="70"/>
      <c r="S91" s="69"/>
      <c r="T91" s="69"/>
    </row>
    <row r="92" spans="1:20" ht="36.75" customHeight="1" x14ac:dyDescent="0.25">
      <c r="A92" s="23">
        <v>1</v>
      </c>
      <c r="B92" s="187" t="s">
        <v>87</v>
      </c>
      <c r="C92" s="170"/>
      <c r="D92" s="170"/>
      <c r="E92" s="170"/>
      <c r="F92" s="71" t="s">
        <v>27</v>
      </c>
      <c r="G92" s="174" t="s">
        <v>37</v>
      </c>
      <c r="H92" s="170"/>
      <c r="I92" s="173"/>
      <c r="J92" s="171"/>
      <c r="K92" s="197">
        <f>K84/K89</f>
        <v>581818.18181818177</v>
      </c>
      <c r="L92" s="198"/>
      <c r="M92" s="167">
        <f>K92</f>
        <v>581818.18181818177</v>
      </c>
      <c r="N92" s="167"/>
      <c r="O92" s="69"/>
      <c r="P92" s="69">
        <f>P84/P89</f>
        <v>599854.3565625</v>
      </c>
      <c r="Q92" s="69">
        <f>P92</f>
        <v>599854.3565625</v>
      </c>
      <c r="R92" s="69"/>
      <c r="S92" s="69">
        <f>P92-K92</f>
        <v>18036.174744318239</v>
      </c>
      <c r="T92" s="69">
        <f>S92</f>
        <v>18036.174744318239</v>
      </c>
    </row>
    <row r="93" spans="1:20" ht="19.5" customHeight="1" x14ac:dyDescent="0.25">
      <c r="A93" s="23"/>
      <c r="B93" s="128" t="s">
        <v>115</v>
      </c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30"/>
    </row>
    <row r="94" spans="1:20" ht="20.100000000000001" customHeight="1" x14ac:dyDescent="0.25">
      <c r="A94" s="23"/>
      <c r="B94" s="169" t="s">
        <v>42</v>
      </c>
      <c r="C94" s="170"/>
      <c r="D94" s="170"/>
      <c r="E94" s="171"/>
      <c r="F94" s="68"/>
      <c r="G94" s="172"/>
      <c r="H94" s="170"/>
      <c r="I94" s="172"/>
      <c r="J94" s="171"/>
      <c r="K94" s="89"/>
      <c r="L94" s="90"/>
      <c r="M94" s="167"/>
      <c r="N94" s="168"/>
      <c r="O94" s="70"/>
      <c r="P94" s="70"/>
      <c r="Q94" s="70"/>
      <c r="R94" s="70"/>
      <c r="S94" s="69"/>
      <c r="T94" s="69"/>
    </row>
    <row r="95" spans="1:20" ht="51.75" customHeight="1" x14ac:dyDescent="0.25">
      <c r="A95" s="23">
        <v>1</v>
      </c>
      <c r="B95" s="128" t="s">
        <v>118</v>
      </c>
      <c r="C95" s="170"/>
      <c r="D95" s="170"/>
      <c r="E95" s="170"/>
      <c r="F95" s="71" t="s">
        <v>35</v>
      </c>
      <c r="G95" s="174" t="s">
        <v>37</v>
      </c>
      <c r="H95" s="170"/>
      <c r="I95" s="186"/>
      <c r="J95" s="171"/>
      <c r="K95" s="199">
        <f>K89/K85*100</f>
        <v>76.744186046511629</v>
      </c>
      <c r="L95" s="200"/>
      <c r="M95" s="196">
        <f>K95</f>
        <v>76.744186046511629</v>
      </c>
      <c r="N95" s="196"/>
      <c r="O95" s="72"/>
      <c r="P95" s="72">
        <f>P89/P85*100</f>
        <v>100</v>
      </c>
      <c r="Q95" s="72">
        <f>P95</f>
        <v>100</v>
      </c>
      <c r="R95" s="72"/>
      <c r="S95" s="72">
        <f>P95-K95</f>
        <v>23.255813953488371</v>
      </c>
      <c r="T95" s="72">
        <f>S95</f>
        <v>23.255813953488371</v>
      </c>
    </row>
    <row r="96" spans="1:20" ht="20.25" customHeight="1" x14ac:dyDescent="0.25">
      <c r="A96" s="23"/>
      <c r="B96" s="128" t="s">
        <v>116</v>
      </c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30"/>
    </row>
    <row r="97" spans="1:20" ht="21.75" customHeight="1" x14ac:dyDescent="0.25">
      <c r="A97" s="23"/>
      <c r="B97" s="177" t="s">
        <v>73</v>
      </c>
      <c r="C97" s="178"/>
      <c r="D97" s="178"/>
      <c r="E97" s="178"/>
      <c r="F97" s="178"/>
      <c r="G97" s="178"/>
      <c r="H97" s="178"/>
      <c r="I97" s="178"/>
      <c r="J97" s="179"/>
      <c r="K97" s="145"/>
      <c r="L97" s="145"/>
      <c r="M97" s="201"/>
      <c r="N97" s="201"/>
      <c r="O97" s="25"/>
      <c r="P97" s="25"/>
      <c r="Q97" s="25"/>
      <c r="R97" s="25"/>
      <c r="S97" s="25"/>
      <c r="T97" s="25"/>
    </row>
    <row r="98" spans="1:20" ht="20.100000000000001" customHeight="1" x14ac:dyDescent="0.25">
      <c r="A98" s="23"/>
      <c r="B98" s="124" t="s">
        <v>39</v>
      </c>
      <c r="C98" s="180"/>
      <c r="D98" s="180"/>
      <c r="E98" s="180"/>
      <c r="F98" s="29"/>
      <c r="G98" s="155"/>
      <c r="H98" s="181"/>
      <c r="I98" s="204"/>
      <c r="J98" s="205"/>
      <c r="K98" s="140"/>
      <c r="L98" s="140"/>
      <c r="M98" s="140"/>
      <c r="N98" s="140"/>
      <c r="O98" s="13"/>
      <c r="P98" s="13"/>
      <c r="Q98" s="13"/>
      <c r="R98" s="13"/>
      <c r="S98" s="13"/>
      <c r="T98" s="13"/>
    </row>
    <row r="99" spans="1:20" ht="20.100000000000001" customHeight="1" x14ac:dyDescent="0.25">
      <c r="A99" s="23">
        <v>1</v>
      </c>
      <c r="B99" s="131" t="s">
        <v>32</v>
      </c>
      <c r="C99" s="132"/>
      <c r="D99" s="132"/>
      <c r="E99" s="132"/>
      <c r="F99" s="27" t="s">
        <v>33</v>
      </c>
      <c r="G99" s="118" t="s">
        <v>36</v>
      </c>
      <c r="H99" s="119"/>
      <c r="I99" s="134"/>
      <c r="J99" s="134"/>
      <c r="K99" s="85">
        <v>60000</v>
      </c>
      <c r="L99" s="85"/>
      <c r="M99" s="85">
        <f>K99</f>
        <v>60000</v>
      </c>
      <c r="N99" s="85"/>
      <c r="O99" s="22"/>
      <c r="P99" s="22">
        <v>0</v>
      </c>
      <c r="Q99" s="22">
        <f>O99</f>
        <v>0</v>
      </c>
      <c r="R99" s="22"/>
      <c r="S99" s="22">
        <f>P99-K99</f>
        <v>-60000</v>
      </c>
      <c r="T99" s="22">
        <f>S99</f>
        <v>-60000</v>
      </c>
    </row>
    <row r="100" spans="1:20" ht="66" customHeight="1" x14ac:dyDescent="0.25">
      <c r="A100" s="23">
        <v>2</v>
      </c>
      <c r="B100" s="113" t="s">
        <v>47</v>
      </c>
      <c r="C100" s="119"/>
      <c r="D100" s="119"/>
      <c r="E100" s="119"/>
      <c r="F100" s="27" t="s">
        <v>34</v>
      </c>
      <c r="G100" s="118" t="s">
        <v>51</v>
      </c>
      <c r="H100" s="119"/>
      <c r="I100" s="182"/>
      <c r="J100" s="183"/>
      <c r="K100" s="120">
        <v>1</v>
      </c>
      <c r="L100" s="120"/>
      <c r="M100" s="192">
        <f>K100</f>
        <v>1</v>
      </c>
      <c r="N100" s="120"/>
      <c r="O100" s="23"/>
      <c r="P100" s="74">
        <v>0</v>
      </c>
      <c r="Q100" s="23">
        <f>O100</f>
        <v>0</v>
      </c>
      <c r="R100" s="22"/>
      <c r="S100" s="26">
        <f>P100-K100</f>
        <v>-1</v>
      </c>
      <c r="T100" s="26">
        <f>R100</f>
        <v>0</v>
      </c>
    </row>
    <row r="101" spans="1:20" ht="21.75" customHeight="1" x14ac:dyDescent="0.25">
      <c r="A101" s="23"/>
      <c r="B101" s="131" t="s">
        <v>98</v>
      </c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3"/>
    </row>
    <row r="102" spans="1:20" ht="20.100000000000001" customHeight="1" x14ac:dyDescent="0.25">
      <c r="A102" s="23"/>
      <c r="B102" s="124" t="s">
        <v>40</v>
      </c>
      <c r="C102" s="180"/>
      <c r="D102" s="180"/>
      <c r="E102" s="180"/>
      <c r="F102" s="29"/>
      <c r="G102" s="155"/>
      <c r="H102" s="181"/>
      <c r="I102" s="185"/>
      <c r="J102" s="185"/>
      <c r="K102" s="120"/>
      <c r="L102" s="120"/>
      <c r="M102" s="120"/>
      <c r="N102" s="120"/>
      <c r="O102" s="23"/>
      <c r="P102" s="23"/>
      <c r="Q102" s="23"/>
      <c r="R102" s="22"/>
      <c r="S102" s="23"/>
      <c r="T102" s="22"/>
    </row>
    <row r="103" spans="1:20" ht="50.25" customHeight="1" x14ac:dyDescent="0.25">
      <c r="A103" s="23">
        <v>1</v>
      </c>
      <c r="B103" s="91" t="s">
        <v>48</v>
      </c>
      <c r="C103" s="88"/>
      <c r="D103" s="88"/>
      <c r="E103" s="88"/>
      <c r="F103" s="73" t="s">
        <v>34</v>
      </c>
      <c r="G103" s="87" t="s">
        <v>43</v>
      </c>
      <c r="H103" s="88"/>
      <c r="I103" s="188"/>
      <c r="J103" s="188"/>
      <c r="K103" s="203">
        <v>1</v>
      </c>
      <c r="L103" s="203"/>
      <c r="M103" s="203">
        <f>K103</f>
        <v>1</v>
      </c>
      <c r="N103" s="203"/>
      <c r="O103" s="74"/>
      <c r="P103" s="74">
        <v>0</v>
      </c>
      <c r="Q103" s="74">
        <f>O103</f>
        <v>0</v>
      </c>
      <c r="R103" s="75"/>
      <c r="S103" s="37">
        <f>P103-K103</f>
        <v>-1</v>
      </c>
      <c r="T103" s="37">
        <f>R103</f>
        <v>0</v>
      </c>
    </row>
    <row r="104" spans="1:20" ht="19.5" customHeight="1" x14ac:dyDescent="0.25">
      <c r="A104" s="23"/>
      <c r="B104" s="91" t="s">
        <v>99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3"/>
    </row>
    <row r="105" spans="1:20" ht="20.100000000000001" customHeight="1" x14ac:dyDescent="0.25">
      <c r="A105" s="23"/>
      <c r="B105" s="148" t="s">
        <v>41</v>
      </c>
      <c r="C105" s="202"/>
      <c r="D105" s="202"/>
      <c r="E105" s="202"/>
      <c r="F105" s="31"/>
      <c r="G105" s="154"/>
      <c r="H105" s="175"/>
      <c r="I105" s="176"/>
      <c r="J105" s="176"/>
      <c r="K105" s="203"/>
      <c r="L105" s="203"/>
      <c r="M105" s="203"/>
      <c r="N105" s="203"/>
      <c r="O105" s="74"/>
      <c r="P105" s="74"/>
      <c r="Q105" s="74"/>
      <c r="R105" s="75"/>
      <c r="S105" s="74"/>
      <c r="T105" s="75"/>
    </row>
    <row r="106" spans="1:20" ht="33" customHeight="1" x14ac:dyDescent="0.25">
      <c r="A106" s="23">
        <v>1</v>
      </c>
      <c r="B106" s="191" t="s">
        <v>49</v>
      </c>
      <c r="C106" s="88"/>
      <c r="D106" s="88"/>
      <c r="E106" s="88"/>
      <c r="F106" s="32" t="s">
        <v>38</v>
      </c>
      <c r="G106" s="87" t="s">
        <v>37</v>
      </c>
      <c r="H106" s="88"/>
      <c r="I106" s="184"/>
      <c r="J106" s="184"/>
      <c r="K106" s="214">
        <f>K99/K103</f>
        <v>60000</v>
      </c>
      <c r="L106" s="214"/>
      <c r="M106" s="214">
        <f>K106</f>
        <v>60000</v>
      </c>
      <c r="N106" s="214"/>
      <c r="O106" s="75"/>
      <c r="P106" s="75">
        <v>0</v>
      </c>
      <c r="Q106" s="75">
        <f>O106</f>
        <v>0</v>
      </c>
      <c r="R106" s="75"/>
      <c r="S106" s="76">
        <f>P106-K106</f>
        <v>-60000</v>
      </c>
      <c r="T106" s="75">
        <f>S106</f>
        <v>-60000</v>
      </c>
    </row>
    <row r="107" spans="1:20" ht="22.5" customHeight="1" x14ac:dyDescent="0.25">
      <c r="A107" s="23"/>
      <c r="B107" s="131" t="s">
        <v>99</v>
      </c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3"/>
    </row>
    <row r="108" spans="1:20" ht="20.100000000000001" customHeight="1" x14ac:dyDescent="0.25">
      <c r="A108" s="23"/>
      <c r="B108" s="124" t="s">
        <v>42</v>
      </c>
      <c r="C108" s="180"/>
      <c r="D108" s="180"/>
      <c r="E108" s="180"/>
      <c r="F108" s="29"/>
      <c r="G108" s="155"/>
      <c r="H108" s="181"/>
      <c r="I108" s="185"/>
      <c r="J108" s="185"/>
      <c r="K108" s="120"/>
      <c r="L108" s="120"/>
      <c r="M108" s="120"/>
      <c r="N108" s="120"/>
      <c r="O108" s="23"/>
      <c r="P108" s="23"/>
      <c r="Q108" s="23"/>
      <c r="R108" s="22"/>
      <c r="S108" s="23"/>
      <c r="T108" s="22"/>
    </row>
    <row r="109" spans="1:20" ht="81" customHeight="1" x14ac:dyDescent="0.25">
      <c r="A109" s="23">
        <v>1</v>
      </c>
      <c r="B109" s="131" t="s">
        <v>50</v>
      </c>
      <c r="C109" s="119"/>
      <c r="D109" s="119"/>
      <c r="E109" s="119"/>
      <c r="F109" s="30" t="s">
        <v>35</v>
      </c>
      <c r="G109" s="118" t="s">
        <v>37</v>
      </c>
      <c r="H109" s="119"/>
      <c r="I109" s="145"/>
      <c r="J109" s="145"/>
      <c r="K109" s="145">
        <f>K103/K100*100</f>
        <v>100</v>
      </c>
      <c r="L109" s="145"/>
      <c r="M109" s="201">
        <f>K109</f>
        <v>100</v>
      </c>
      <c r="N109" s="201"/>
      <c r="O109" s="25"/>
      <c r="P109" s="25">
        <v>0</v>
      </c>
      <c r="Q109" s="25">
        <f>O109</f>
        <v>0</v>
      </c>
      <c r="R109" s="25"/>
      <c r="S109" s="25">
        <f>P109-K109</f>
        <v>-100</v>
      </c>
      <c r="T109" s="25">
        <f>S109</f>
        <v>-100</v>
      </c>
    </row>
    <row r="110" spans="1:20" ht="17.25" customHeight="1" x14ac:dyDescent="0.25">
      <c r="A110" s="23"/>
      <c r="B110" s="82" t="s">
        <v>99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</row>
    <row r="111" spans="1:20" ht="32.25" customHeight="1" x14ac:dyDescent="0.25">
      <c r="A111" s="23"/>
      <c r="B111" s="230" t="s">
        <v>117</v>
      </c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</row>
    <row r="113" spans="1:14" ht="18" customHeight="1" x14ac:dyDescent="0.25">
      <c r="A113" s="40" t="s">
        <v>88</v>
      </c>
    </row>
    <row r="114" spans="1:14" x14ac:dyDescent="0.25">
      <c r="A114" s="40"/>
    </row>
    <row r="115" spans="1:14" ht="18" customHeight="1" x14ac:dyDescent="0.25">
      <c r="A115" s="40"/>
      <c r="B115" s="57" t="s">
        <v>97</v>
      </c>
    </row>
    <row r="116" spans="1:14" ht="15.75" x14ac:dyDescent="0.25">
      <c r="A116" s="40"/>
      <c r="B116" s="57"/>
    </row>
    <row r="117" spans="1:14" ht="15.75" x14ac:dyDescent="0.25">
      <c r="B117" s="5" t="s">
        <v>22</v>
      </c>
    </row>
    <row r="118" spans="1:14" ht="15" customHeight="1" x14ac:dyDescent="0.25">
      <c r="B118" s="16" t="s">
        <v>23</v>
      </c>
      <c r="H118" s="127"/>
      <c r="I118" s="127"/>
      <c r="M118" s="125" t="s">
        <v>26</v>
      </c>
      <c r="N118" s="125"/>
    </row>
    <row r="119" spans="1:14" ht="15" customHeight="1" x14ac:dyDescent="0.25">
      <c r="H119" s="126" t="s">
        <v>24</v>
      </c>
      <c r="I119" s="126"/>
      <c r="M119" s="17" t="s">
        <v>25</v>
      </c>
    </row>
    <row r="120" spans="1:14" ht="15.75" x14ac:dyDescent="0.25">
      <c r="B120" s="51" t="s">
        <v>101</v>
      </c>
    </row>
    <row r="121" spans="1:14" ht="15" customHeight="1" x14ac:dyDescent="0.25">
      <c r="B121" s="51" t="s">
        <v>102</v>
      </c>
      <c r="H121" s="127"/>
      <c r="I121" s="127"/>
      <c r="M121" s="125" t="s">
        <v>100</v>
      </c>
      <c r="N121" s="125"/>
    </row>
    <row r="122" spans="1:14" ht="15.75" customHeight="1" x14ac:dyDescent="0.25">
      <c r="H122" s="126" t="s">
        <v>24</v>
      </c>
      <c r="I122" s="126"/>
      <c r="M122" s="17" t="s">
        <v>25</v>
      </c>
    </row>
  </sheetData>
  <mergeCells count="276">
    <mergeCell ref="B111:T111"/>
    <mergeCell ref="S19:T19"/>
    <mergeCell ref="S20:T20"/>
    <mergeCell ref="E20:F20"/>
    <mergeCell ref="H19:I19"/>
    <mergeCell ref="S13:T13"/>
    <mergeCell ref="S14:T14"/>
    <mergeCell ref="S16:T16"/>
    <mergeCell ref="S17:T17"/>
    <mergeCell ref="C33:Q33"/>
    <mergeCell ref="C34:Q34"/>
    <mergeCell ref="C35:Q35"/>
    <mergeCell ref="C25:Q25"/>
    <mergeCell ref="F17:K17"/>
    <mergeCell ref="H20:I20"/>
    <mergeCell ref="E19:F19"/>
    <mergeCell ref="K19:Q19"/>
    <mergeCell ref="K20:Q20"/>
    <mergeCell ref="C36:Q36"/>
    <mergeCell ref="K73:L73"/>
    <mergeCell ref="I73:J73"/>
    <mergeCell ref="M73:N73"/>
    <mergeCell ref="B73:E73"/>
    <mergeCell ref="G73:H73"/>
    <mergeCell ref="K62:L62"/>
    <mergeCell ref="K63:L63"/>
    <mergeCell ref="M66:N66"/>
    <mergeCell ref="K66:L66"/>
    <mergeCell ref="G10:M10"/>
    <mergeCell ref="G9:M9"/>
    <mergeCell ref="B22:Q22"/>
    <mergeCell ref="C24:Q24"/>
    <mergeCell ref="B20:C20"/>
    <mergeCell ref="B13:C13"/>
    <mergeCell ref="B16:C16"/>
    <mergeCell ref="B19:C19"/>
    <mergeCell ref="B14:C14"/>
    <mergeCell ref="B17:C17"/>
    <mergeCell ref="M109:N109"/>
    <mergeCell ref="B101:T101"/>
    <mergeCell ref="K106:L106"/>
    <mergeCell ref="K108:L108"/>
    <mergeCell ref="K109:L109"/>
    <mergeCell ref="M102:N102"/>
    <mergeCell ref="M103:N103"/>
    <mergeCell ref="M105:N105"/>
    <mergeCell ref="M106:N106"/>
    <mergeCell ref="B109:E109"/>
    <mergeCell ref="B77:E77"/>
    <mergeCell ref="M108:N108"/>
    <mergeCell ref="K77:L77"/>
    <mergeCell ref="M77:N77"/>
    <mergeCell ref="G77:H77"/>
    <mergeCell ref="I77:J77"/>
    <mergeCell ref="B102:E102"/>
    <mergeCell ref="B103:E103"/>
    <mergeCell ref="B81:T81"/>
    <mergeCell ref="B87:T87"/>
    <mergeCell ref="K105:L105"/>
    <mergeCell ref="I98:J98"/>
    <mergeCell ref="K100:L100"/>
    <mergeCell ref="K102:L102"/>
    <mergeCell ref="K103:L103"/>
    <mergeCell ref="M100:N100"/>
    <mergeCell ref="K64:L64"/>
    <mergeCell ref="M80:N80"/>
    <mergeCell ref="M84:N84"/>
    <mergeCell ref="M95:N95"/>
    <mergeCell ref="K92:L92"/>
    <mergeCell ref="K94:L94"/>
    <mergeCell ref="K95:L95"/>
    <mergeCell ref="M85:N85"/>
    <mergeCell ref="B69:T69"/>
    <mergeCell ref="B70:T70"/>
    <mergeCell ref="M88:N88"/>
    <mergeCell ref="M89:N89"/>
    <mergeCell ref="M83:N83"/>
    <mergeCell ref="M62:N62"/>
    <mergeCell ref="M63:N63"/>
    <mergeCell ref="M64:N64"/>
    <mergeCell ref="M67:N67"/>
    <mergeCell ref="M71:N71"/>
    <mergeCell ref="M72:N72"/>
    <mergeCell ref="M75:N75"/>
    <mergeCell ref="K89:L89"/>
    <mergeCell ref="G109:H109"/>
    <mergeCell ref="I109:J109"/>
    <mergeCell ref="B106:E106"/>
    <mergeCell ref="G106:H106"/>
    <mergeCell ref="B108:E108"/>
    <mergeCell ref="G108:H108"/>
    <mergeCell ref="I108:J108"/>
    <mergeCell ref="K98:L98"/>
    <mergeCell ref="B105:E105"/>
    <mergeCell ref="I106:J106"/>
    <mergeCell ref="I102:J102"/>
    <mergeCell ref="I94:J94"/>
    <mergeCell ref="B90:T90"/>
    <mergeCell ref="I95:J95"/>
    <mergeCell ref="B92:E92"/>
    <mergeCell ref="G92:H92"/>
    <mergeCell ref="G103:H103"/>
    <mergeCell ref="I103:J103"/>
    <mergeCell ref="M97:N97"/>
    <mergeCell ref="G105:H105"/>
    <mergeCell ref="I105:J105"/>
    <mergeCell ref="B97:J97"/>
    <mergeCell ref="B98:E98"/>
    <mergeCell ref="G98:H98"/>
    <mergeCell ref="B100:E100"/>
    <mergeCell ref="G102:H102"/>
    <mergeCell ref="I99:J99"/>
    <mergeCell ref="G100:H100"/>
    <mergeCell ref="I100:J100"/>
    <mergeCell ref="B95:E95"/>
    <mergeCell ref="M98:N98"/>
    <mergeCell ref="M99:N99"/>
    <mergeCell ref="G95:H95"/>
    <mergeCell ref="G94:H94"/>
    <mergeCell ref="K99:L99"/>
    <mergeCell ref="K97:L97"/>
    <mergeCell ref="B94:E94"/>
    <mergeCell ref="B99:E99"/>
    <mergeCell ref="G99:H99"/>
    <mergeCell ref="M91:N91"/>
    <mergeCell ref="M92:N92"/>
    <mergeCell ref="M94:N94"/>
    <mergeCell ref="B91:E91"/>
    <mergeCell ref="G91:H91"/>
    <mergeCell ref="I91:J91"/>
    <mergeCell ref="I92:J92"/>
    <mergeCell ref="B93:T93"/>
    <mergeCell ref="B89:E89"/>
    <mergeCell ref="G89:H89"/>
    <mergeCell ref="I89:J89"/>
    <mergeCell ref="B85:E85"/>
    <mergeCell ref="G85:H85"/>
    <mergeCell ref="B88:E88"/>
    <mergeCell ref="G88:H88"/>
    <mergeCell ref="B80:E80"/>
    <mergeCell ref="G80:H80"/>
    <mergeCell ref="I80:J80"/>
    <mergeCell ref="I85:J85"/>
    <mergeCell ref="B83:E83"/>
    <mergeCell ref="G83:H83"/>
    <mergeCell ref="I83:J83"/>
    <mergeCell ref="B84:E84"/>
    <mergeCell ref="G84:H84"/>
    <mergeCell ref="B76:E76"/>
    <mergeCell ref="G76:H76"/>
    <mergeCell ref="I76:J76"/>
    <mergeCell ref="B79:E79"/>
    <mergeCell ref="G79:H79"/>
    <mergeCell ref="I79:J79"/>
    <mergeCell ref="B78:T78"/>
    <mergeCell ref="M76:N76"/>
    <mergeCell ref="M79:N79"/>
    <mergeCell ref="K76:L76"/>
    <mergeCell ref="G63:H63"/>
    <mergeCell ref="I63:J63"/>
    <mergeCell ref="G72:H72"/>
    <mergeCell ref="I72:J72"/>
    <mergeCell ref="B75:E75"/>
    <mergeCell ref="G75:H75"/>
    <mergeCell ref="I75:J75"/>
    <mergeCell ref="B74:T74"/>
    <mergeCell ref="K72:L72"/>
    <mergeCell ref="K75:L75"/>
    <mergeCell ref="B71:E71"/>
    <mergeCell ref="B86:T86"/>
    <mergeCell ref="B64:E64"/>
    <mergeCell ref="G64:H64"/>
    <mergeCell ref="I64:J64"/>
    <mergeCell ref="B67:E67"/>
    <mergeCell ref="K79:L79"/>
    <mergeCell ref="G71:H71"/>
    <mergeCell ref="I71:J71"/>
    <mergeCell ref="B72:E72"/>
    <mergeCell ref="I67:J67"/>
    <mergeCell ref="I88:J88"/>
    <mergeCell ref="I84:J84"/>
    <mergeCell ref="K83:L83"/>
    <mergeCell ref="K67:L67"/>
    <mergeCell ref="K71:L71"/>
    <mergeCell ref="K84:L84"/>
    <mergeCell ref="K80:L80"/>
    <mergeCell ref="K85:L85"/>
    <mergeCell ref="K88:L88"/>
    <mergeCell ref="H122:I122"/>
    <mergeCell ref="A59:A60"/>
    <mergeCell ref="H121:I121"/>
    <mergeCell ref="B107:T107"/>
    <mergeCell ref="M65:N65"/>
    <mergeCell ref="K65:L65"/>
    <mergeCell ref="G65:H65"/>
    <mergeCell ref="G61:H61"/>
    <mergeCell ref="B104:T104"/>
    <mergeCell ref="M61:N61"/>
    <mergeCell ref="M54:N54"/>
    <mergeCell ref="M121:N121"/>
    <mergeCell ref="B59:E60"/>
    <mergeCell ref="H119:I119"/>
    <mergeCell ref="I61:J61"/>
    <mergeCell ref="K61:L61"/>
    <mergeCell ref="M118:N118"/>
    <mergeCell ref="H118:I118"/>
    <mergeCell ref="B65:E65"/>
    <mergeCell ref="B96:T96"/>
    <mergeCell ref="M60:N60"/>
    <mergeCell ref="I52:J52"/>
    <mergeCell ref="M52:N52"/>
    <mergeCell ref="M55:N55"/>
    <mergeCell ref="G59:H60"/>
    <mergeCell ref="I59:N59"/>
    <mergeCell ref="I60:J60"/>
    <mergeCell ref="K55:L55"/>
    <mergeCell ref="K53:L53"/>
    <mergeCell ref="I54:J54"/>
    <mergeCell ref="B66:E66"/>
    <mergeCell ref="I66:J66"/>
    <mergeCell ref="G66:H66"/>
    <mergeCell ref="K42:L42"/>
    <mergeCell ref="B43:E43"/>
    <mergeCell ref="I65:J65"/>
    <mergeCell ref="K54:L54"/>
    <mergeCell ref="B61:E61"/>
    <mergeCell ref="B62:J62"/>
    <mergeCell ref="B63:E63"/>
    <mergeCell ref="I41:J41"/>
    <mergeCell ref="I42:J42"/>
    <mergeCell ref="I51:N51"/>
    <mergeCell ref="K45:L45"/>
    <mergeCell ref="M42:N42"/>
    <mergeCell ref="B40:E41"/>
    <mergeCell ref="M41:N41"/>
    <mergeCell ref="F40:H40"/>
    <mergeCell ref="I46:J46"/>
    <mergeCell ref="B54:E54"/>
    <mergeCell ref="M53:N53"/>
    <mergeCell ref="K44:L44"/>
    <mergeCell ref="I43:J43"/>
    <mergeCell ref="K41:L41"/>
    <mergeCell ref="K52:L52"/>
    <mergeCell ref="I53:J53"/>
    <mergeCell ref="B53:E53"/>
    <mergeCell ref="K46:L46"/>
    <mergeCell ref="I45:J45"/>
    <mergeCell ref="A40:A41"/>
    <mergeCell ref="B42:E42"/>
    <mergeCell ref="A51:A52"/>
    <mergeCell ref="F51:H51"/>
    <mergeCell ref="B45:E45"/>
    <mergeCell ref="B46:E46"/>
    <mergeCell ref="B44:E44"/>
    <mergeCell ref="B47:Q47"/>
    <mergeCell ref="B51:E52"/>
    <mergeCell ref="B68:T68"/>
    <mergeCell ref="O51:Q51"/>
    <mergeCell ref="I40:N40"/>
    <mergeCell ref="O40:Q40"/>
    <mergeCell ref="I44:J44"/>
    <mergeCell ref="M43:N43"/>
    <mergeCell ref="M45:N45"/>
    <mergeCell ref="K43:L43"/>
    <mergeCell ref="M46:N46"/>
    <mergeCell ref="M44:N44"/>
    <mergeCell ref="B82:N82"/>
    <mergeCell ref="B110:T110"/>
    <mergeCell ref="R59:T59"/>
    <mergeCell ref="B55:E55"/>
    <mergeCell ref="I55:J55"/>
    <mergeCell ref="F59:F60"/>
    <mergeCell ref="K60:L60"/>
    <mergeCell ref="O59:Q59"/>
    <mergeCell ref="G67:H67"/>
    <mergeCell ref="K91:L91"/>
  </mergeCells>
  <phoneticPr fontId="15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3" manualBreakCount="3">
    <brk id="37" max="19" man="1"/>
    <brk id="67" max="19" man="1"/>
    <brk id="9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1216017</vt:lpstr>
      <vt:lpstr>'1216017'!Область_друку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2020-02-17T09:24:10Z</cp:lastPrinted>
  <dcterms:created xsi:type="dcterms:W3CDTF">2019-01-14T08:15:45Z</dcterms:created>
  <dcterms:modified xsi:type="dcterms:W3CDTF">2020-02-17T09:24:17Z</dcterms:modified>
</cp:coreProperties>
</file>