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426" sheetId="1" r:id="rId1"/>
  </sheets>
  <definedNames>
    <definedName name="_xlnm.Print_Area" localSheetId="0">'1217426'!$A$1:$T$89</definedName>
  </definedNames>
  <calcPr calcId="152511"/>
</workbook>
</file>

<file path=xl/calcChain.xml><?xml version="1.0" encoding="utf-8"?>
<calcChain xmlns="http://schemas.openxmlformats.org/spreadsheetml/2006/main">
  <c r="O57" i="1" l="1"/>
  <c r="O67" i="1"/>
  <c r="Q67" i="1" s="1"/>
  <c r="I56" i="1"/>
  <c r="I57" i="1"/>
  <c r="I67" i="1" s="1"/>
  <c r="M67" i="1" s="1"/>
  <c r="O60" i="1"/>
  <c r="I39" i="1" s="1"/>
  <c r="I60" i="1"/>
  <c r="F39" i="1" s="1"/>
  <c r="O73" i="1"/>
  <c r="Q73" i="1" s="1"/>
  <c r="O72" i="1"/>
  <c r="R72" i="1" s="1"/>
  <c r="T72" i="1" s="1"/>
  <c r="I72" i="1"/>
  <c r="R70" i="1"/>
  <c r="T70" i="1" s="1"/>
  <c r="Q70" i="1"/>
  <c r="M70" i="1"/>
  <c r="O69" i="1"/>
  <c r="O68" i="1"/>
  <c r="I69" i="1"/>
  <c r="M69" i="1" s="1"/>
  <c r="I68" i="1"/>
  <c r="R64" i="1"/>
  <c r="T64" i="1" s="1"/>
  <c r="R65" i="1"/>
  <c r="T65" i="1" s="1"/>
  <c r="R63" i="1"/>
  <c r="T63" i="1" s="1"/>
  <c r="Q64" i="1"/>
  <c r="Q65" i="1"/>
  <c r="Q63" i="1"/>
  <c r="M64" i="1"/>
  <c r="M65" i="1"/>
  <c r="M63" i="1"/>
  <c r="R57" i="1"/>
  <c r="T57" i="1" s="1"/>
  <c r="R58" i="1"/>
  <c r="T58" i="1" s="1"/>
  <c r="R59" i="1"/>
  <c r="T59" i="1" s="1"/>
  <c r="R60" i="1"/>
  <c r="T60" i="1" s="1"/>
  <c r="Q57" i="1"/>
  <c r="Q58" i="1"/>
  <c r="Q59" i="1"/>
  <c r="M57" i="1"/>
  <c r="M58" i="1"/>
  <c r="M59" i="1"/>
  <c r="K40" i="1"/>
  <c r="K48" i="1" s="1"/>
  <c r="K49" i="1" s="1"/>
  <c r="G40" i="1"/>
  <c r="G48" i="1"/>
  <c r="R68" i="1"/>
  <c r="M72" i="1"/>
  <c r="M68" i="1"/>
  <c r="M56" i="1"/>
  <c r="Q56" i="1"/>
  <c r="R56" i="1"/>
  <c r="T56" i="1"/>
  <c r="Q68" i="1"/>
  <c r="T68" i="1"/>
  <c r="Q69" i="1"/>
  <c r="P48" i="1"/>
  <c r="P49" i="1"/>
  <c r="R69" i="1"/>
  <c r="T69" i="1" s="1"/>
  <c r="G49" i="1"/>
  <c r="I73" i="1"/>
  <c r="M73" i="1" s="1"/>
  <c r="F40" i="1" l="1"/>
  <c r="F48" i="1" s="1"/>
  <c r="H39" i="1"/>
  <c r="H40" i="1" s="1"/>
  <c r="I40" i="1"/>
  <c r="M39" i="1"/>
  <c r="M40" i="1" s="1"/>
  <c r="O39" i="1"/>
  <c r="Q39" i="1" s="1"/>
  <c r="R73" i="1"/>
  <c r="T73" i="1" s="1"/>
  <c r="R67" i="1"/>
  <c r="T67" i="1" s="1"/>
  <c r="Q72" i="1"/>
  <c r="M60" i="1"/>
  <c r="Q60" i="1"/>
  <c r="O40" i="1" l="1"/>
  <c r="Q40" i="1" s="1"/>
  <c r="I48" i="1"/>
  <c r="H48" i="1"/>
  <c r="F49" i="1"/>
  <c r="H49" i="1" s="1"/>
  <c r="I49" i="1" l="1"/>
  <c r="M49" i="1" s="1"/>
  <c r="M48" i="1"/>
  <c r="O48" i="1"/>
  <c r="O49" i="1" l="1"/>
  <c r="Q49" i="1" s="1"/>
  <c r="Q48" i="1"/>
</calcChain>
</file>

<file path=xl/sharedStrings.xml><?xml version="1.0" encoding="utf-8"?>
<sst xmlns="http://schemas.openxmlformats.org/spreadsheetml/2006/main" count="154" uniqueCount="92">
  <si>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</si>
  <si>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</si>
  <si>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</si>
  <si>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</si>
  <si>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</si>
  <si>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</si>
  <si>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</si>
  <si>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</si>
  <si>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</si>
  <si>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</si>
  <si>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</si>
  <si>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</si>
  <si>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</si>
  <si>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</si>
  <si>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</si>
  <si>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</si>
  <si>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</si>
  <si>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</si>
  <si>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</si>
  <si>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</si>
  <si>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</si>
  <si>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</si>
  <si>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</si>
  <si>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</si>
  <si>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</si>
  <si>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грн.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</si>
  <si>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</si>
  <si>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</si>
  <si>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</si>
  <si>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</si>
  <si>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</si>
  <si>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</si>
  <si>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</si>
  <si>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</si>
  <si>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</si>
  <si>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</si>
  <si>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</si>
  <si>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</si>
  <si>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</si>
  <si>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</si>
  <si>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</si>
  <si>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</si>
  <si>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Касові видатки (надані кредити з бюджету)</t>
  </si>
  <si>
    <t>8.</t>
  </si>
  <si>
    <t>від 29 грудня 2018 року № 1209)</t>
  </si>
  <si>
    <t xml:space="preserve">9. </t>
  </si>
  <si>
    <t>Результативні показники бюджетної програми та аналіз їх виконання</t>
  </si>
  <si>
    <t>Показники</t>
  </si>
  <si>
    <t>Одиниця виміру</t>
  </si>
  <si>
    <t xml:space="preserve">Джерело інформації 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</si>
  <si>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</si>
  <si>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</si>
  <si>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</si>
  <si>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</si>
  <si>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</si>
  <si>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місцевого бюджету на 01.01.2020 року</t>
  </si>
  <si>
    <t>03356163</t>
  </si>
  <si>
    <t>(код за ЄДРПОУ)</t>
  </si>
  <si>
    <t>(код бюджету)</t>
  </si>
  <si>
    <t>10. Узагальнений висновок про виконання бюджетної програми.</t>
  </si>
  <si>
    <t>Н. Вітковська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</si>
  <si>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</si>
  <si>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головного розпорядника коштів місцевого бюджету)</t>
  </si>
  <si>
    <t xml:space="preserve">Інші заходи у сфері електротранспорту </t>
  </si>
  <si>
    <t>0453</t>
  </si>
  <si>
    <t>Забезпечення роботи громадського транспорту в місті Хмельницькому, створення сприятливих умов для перевезення мешканців міста</t>
  </si>
  <si>
    <t>Забезпечення надійної та безперебійної  роботи комунальних підприємств із надання послуг населенню, забезпечення роботи громадського транспорту в місті Хмельницькому, створення сприятливих умов для перевезення мешканців міста</t>
  </si>
  <si>
    <t xml:space="preserve">Завдання 1. Придбання ХКП „Електротранс” тролейбусів у лізинг    </t>
  </si>
  <si>
    <t xml:space="preserve">Придбання ХКП „Електротранс” тролейбусів у лізинг   </t>
  </si>
  <si>
    <t>Програма розвитку міського електротранспорту на 2016-2020 роки</t>
  </si>
  <si>
    <t>загальний обсяг видатків на придбання тролейбусів, в т.ч.:</t>
  </si>
  <si>
    <t>тролейбуси з низьким рівнем підлоги</t>
  </si>
  <si>
    <t>тролейбуси з автономним ходом</t>
  </si>
  <si>
    <t>обсяг видатків на відшкодування за безоплатне перевезення пасажирів електричним транспортом з нагоди відзначення Дня міста</t>
  </si>
  <si>
    <t>обсяг видатків на придбання тролейбусів у лізинг в поточному році</t>
  </si>
  <si>
    <t>розрахунок очікуваної потреби в коштах на придбання тролейбусів</t>
  </si>
  <si>
    <t>рішення виконавчого комітету</t>
  </si>
  <si>
    <t>кількість тролейбусів, шо планується придбати у лізинг, в т.ч.:</t>
  </si>
  <si>
    <t xml:space="preserve">од. </t>
  </si>
  <si>
    <t>відсоток забезпеченості фінансовим ресурсом на придбання тролейбусів відповідно до загальної суми на придбання тролейбусів</t>
  </si>
  <si>
    <t>середня вартість придбання 1 тролейбуса з низьким рівнем підлоги</t>
  </si>
  <si>
    <t>середня вартість придбання 1 тролейбуса з автономним ходом</t>
  </si>
  <si>
    <t>зменшення матеріальних витрат на поточний ремонт тролейбусів</t>
  </si>
  <si>
    <t>відсоток оновлення тролейбусів терміном експлуатації до 4 років до загальної кількості тролейбусів на підприємстві</t>
  </si>
  <si>
    <t>відсоток відшкодованих витрат до понесених витрат на безкоштовне перевезення пасажирів електричним транспортом з нагоди відзначення Дня міста</t>
  </si>
  <si>
    <t>Виконання бюджетної програми становить 99,9 % від затверджених призначень в 2019 р.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</si>
  <si>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</si>
  <si>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</si>
  <si>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 xml:space="preserve">Пояснення: фактичне використання коштів відповідно до договору фінансового лізингу  </t>
  </si>
  <si>
    <t>(найменування відповідального виконавця)</t>
  </si>
  <si>
    <t xml:space="preserve">Пояснення: фактичне використання коштів  відповідно до договору фінансового лізингу  </t>
  </si>
  <si>
    <t>Аналіз стану виконання результативних показників: результативні показники виконані в повному обсязі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</si>
</sst>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0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/>
    <xf numFmtId="4" fontId="10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/>
    <xf numFmtId="0" fontId="10" fillId="0" borderId="0" xfId="0" applyFont="1" applyAlignment="1"/>
    <xf numFmtId="0" fontId="4" fillId="0" borderId="0" xfId="3" applyFont="1" applyBorder="1" applyAlignment="1">
      <alignment vertical="top" wrapText="1"/>
    </xf>
    <xf numFmtId="0" fontId="2" fillId="0" borderId="0" xfId="1" applyFont="1" applyAlignment="1"/>
    <xf numFmtId="0" fontId="9" fillId="0" borderId="6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 wrapText="1"/>
    </xf>
    <xf numFmtId="174" fontId="14" fillId="0" borderId="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4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0" borderId="0" xfId="3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2" fillId="0" borderId="2" xfId="3" applyFont="1" applyBorder="1" applyAlignment="1">
      <alignment horizontal="center" wrapText="1"/>
    </xf>
    <xf numFmtId="49" fontId="2" fillId="0" borderId="2" xfId="3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" fillId="0" borderId="3" xfId="2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wrapText="1"/>
    </xf>
    <xf numFmtId="4" fontId="10" fillId="0" borderId="7" xfId="0" applyNumberFormat="1" applyFont="1" applyBorder="1" applyAlignment="1">
      <alignment wrapText="1"/>
    </xf>
    <xf numFmtId="4" fontId="10" fillId="0" borderId="8" xfId="0" applyNumberFormat="1" applyFont="1" applyBorder="1" applyAlignment="1">
      <alignment wrapText="1"/>
    </xf>
    <xf numFmtId="0" fontId="4" fillId="0" borderId="6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174" fontId="14" fillId="0" borderId="3" xfId="0" applyNumberFormat="1" applyFont="1" applyBorder="1" applyAlignment="1">
      <alignment horizontal="center" vertical="center"/>
    </xf>
    <xf numFmtId="17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vertical="center" wrapText="1"/>
    </xf>
    <xf numFmtId="0" fontId="14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topLeftCell="A2" zoomScaleNormal="100" zoomScaleSheetLayoutView="100" workbookViewId="0">
      <selection activeCell="B21" sqref="B21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8.710937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1.85546875" style="6" customWidth="1"/>
    <col min="19" max="19" width="12" style="6" customWidth="1"/>
    <col min="20" max="20" width="12.140625" style="6" customWidth="1"/>
    <col min="21" max="16384" width="9.140625" style="6"/>
  </cols>
  <sheetData>
    <row r="1" spans="1:20" x14ac:dyDescent="0.25">
      <c r="M1" s="3" t="s">
        <v>8</v>
      </c>
    </row>
    <row r="2" spans="1:20" x14ac:dyDescent="0.25">
      <c r="M2" s="3" t="s">
        <v>5</v>
      </c>
    </row>
    <row r="3" spans="1:20" x14ac:dyDescent="0.25">
      <c r="M3" s="3" t="s">
        <v>6</v>
      </c>
    </row>
    <row r="4" spans="1:20" x14ac:dyDescent="0.25">
      <c r="M4" s="4" t="s">
        <v>7</v>
      </c>
    </row>
    <row r="5" spans="1:20" x14ac:dyDescent="0.25">
      <c r="M5" s="4" t="s">
        <v>44</v>
      </c>
    </row>
    <row r="9" spans="1:20" ht="15.75" x14ac:dyDescent="0.25">
      <c r="F9" s="125" t="s">
        <v>4</v>
      </c>
      <c r="G9" s="125"/>
      <c r="H9" s="125"/>
      <c r="I9" s="125"/>
      <c r="J9" s="125"/>
      <c r="K9" s="125"/>
    </row>
    <row r="10" spans="1:20" ht="15.75" x14ac:dyDescent="0.25">
      <c r="F10" s="125" t="s">
        <v>55</v>
      </c>
      <c r="G10" s="125"/>
      <c r="H10" s="125"/>
      <c r="I10" s="125"/>
      <c r="J10" s="125"/>
      <c r="K10" s="125"/>
    </row>
    <row r="13" spans="1:20" ht="17.100000000000001" customHeight="1" x14ac:dyDescent="0.25">
      <c r="A13" s="47" t="s">
        <v>0</v>
      </c>
      <c r="B13" s="107">
        <v>1200000</v>
      </c>
      <c r="C13" s="107"/>
      <c r="E13" s="7"/>
      <c r="F13" s="2" t="s">
        <v>1</v>
      </c>
      <c r="G13" s="7"/>
      <c r="H13" s="7"/>
      <c r="I13" s="7"/>
      <c r="J13" s="7"/>
      <c r="K13" s="7"/>
      <c r="L13" s="7"/>
      <c r="S13" s="88" t="s">
        <v>56</v>
      </c>
      <c r="T13" s="88"/>
    </row>
    <row r="14" spans="1:20" ht="59.25" customHeight="1" x14ac:dyDescent="0.25">
      <c r="A14" s="47"/>
      <c r="B14" s="85" t="s">
        <v>51</v>
      </c>
      <c r="C14" s="85"/>
      <c r="E14" s="48"/>
      <c r="F14" s="52" t="s">
        <v>62</v>
      </c>
      <c r="G14" s="48"/>
      <c r="H14" s="48"/>
      <c r="I14" s="48"/>
      <c r="J14" s="48"/>
      <c r="K14" s="48"/>
      <c r="S14" s="81" t="s">
        <v>57</v>
      </c>
      <c r="T14" s="81"/>
    </row>
    <row r="15" spans="1:20" x14ac:dyDescent="0.25">
      <c r="A15" s="47"/>
      <c r="B15" s="8"/>
      <c r="S15" s="36"/>
      <c r="T15" s="36"/>
    </row>
    <row r="16" spans="1:20" ht="17.100000000000001" customHeight="1" x14ac:dyDescent="0.25">
      <c r="A16" s="47" t="s">
        <v>2</v>
      </c>
      <c r="B16" s="107">
        <v>1210000</v>
      </c>
      <c r="C16" s="107"/>
      <c r="E16" s="7"/>
      <c r="F16" s="1" t="s">
        <v>1</v>
      </c>
      <c r="G16" s="7"/>
      <c r="H16" s="7"/>
      <c r="I16" s="7"/>
      <c r="J16" s="7"/>
      <c r="K16" s="7"/>
      <c r="L16" s="7"/>
      <c r="S16" s="88" t="s">
        <v>56</v>
      </c>
      <c r="T16" s="88"/>
    </row>
    <row r="17" spans="1:23" ht="54" customHeight="1" x14ac:dyDescent="0.25">
      <c r="A17" s="47"/>
      <c r="B17" s="85" t="s">
        <v>51</v>
      </c>
      <c r="C17" s="85"/>
      <c r="E17" s="49"/>
      <c r="F17" s="92" t="s">
        <v>89</v>
      </c>
      <c r="G17" s="93"/>
      <c r="H17" s="93"/>
      <c r="I17" s="93"/>
      <c r="J17" s="93"/>
      <c r="K17" s="93"/>
      <c r="S17" s="81" t="s">
        <v>57</v>
      </c>
      <c r="T17" s="81"/>
    </row>
    <row r="18" spans="1:23" x14ac:dyDescent="0.25">
      <c r="A18" s="47"/>
      <c r="B18" s="8"/>
      <c r="S18" s="36"/>
      <c r="T18" s="36"/>
    </row>
    <row r="19" spans="1:23" ht="17.100000000000001" customHeight="1" x14ac:dyDescent="0.25">
      <c r="A19" s="47" t="s">
        <v>3</v>
      </c>
      <c r="B19" s="107">
        <v>1217426</v>
      </c>
      <c r="C19" s="107"/>
      <c r="D19" s="49"/>
      <c r="E19" s="95">
        <v>7426</v>
      </c>
      <c r="F19" s="95"/>
      <c r="H19" s="97" t="s">
        <v>64</v>
      </c>
      <c r="I19" s="97"/>
      <c r="K19" s="95" t="s">
        <v>63</v>
      </c>
      <c r="L19" s="95"/>
      <c r="M19" s="95"/>
      <c r="N19" s="95"/>
      <c r="O19" s="95"/>
      <c r="P19" s="95"/>
      <c r="Q19" s="95"/>
      <c r="S19" s="89">
        <v>22201100000</v>
      </c>
      <c r="T19" s="89"/>
    </row>
    <row r="20" spans="1:23" ht="68.25" customHeight="1" x14ac:dyDescent="0.25">
      <c r="A20" s="47"/>
      <c r="B20" s="85" t="s">
        <v>51</v>
      </c>
      <c r="C20" s="85"/>
      <c r="E20" s="94" t="s">
        <v>52</v>
      </c>
      <c r="F20" s="94"/>
      <c r="G20" s="50"/>
      <c r="H20" s="85" t="s">
        <v>53</v>
      </c>
      <c r="I20" s="85"/>
      <c r="J20" s="50"/>
      <c r="K20" s="94" t="s">
        <v>54</v>
      </c>
      <c r="L20" s="94"/>
      <c r="M20" s="94"/>
      <c r="N20" s="94"/>
      <c r="O20" s="94"/>
      <c r="P20" s="94"/>
      <c r="Q20" s="94"/>
      <c r="S20" s="81" t="s">
        <v>58</v>
      </c>
      <c r="T20" s="81"/>
      <c r="U20" s="10"/>
      <c r="V20" s="10"/>
      <c r="W20" s="10"/>
    </row>
    <row r="21" spans="1:23" x14ac:dyDescent="0.25">
      <c r="A21" s="47"/>
      <c r="U21" s="10"/>
      <c r="V21" s="10"/>
      <c r="W21" s="10"/>
    </row>
    <row r="22" spans="1:23" ht="17.25" customHeight="1" x14ac:dyDescent="0.25">
      <c r="A22" s="43" t="s">
        <v>33</v>
      </c>
      <c r="B22" s="140" t="s">
        <v>34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30"/>
      <c r="S22" s="30"/>
      <c r="T22" s="30"/>
      <c r="U22" s="30"/>
      <c r="V22" s="34"/>
      <c r="W22" s="34"/>
    </row>
    <row r="23" spans="1:23" ht="15.75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4"/>
      <c r="W23" s="34"/>
    </row>
    <row r="24" spans="1:23" ht="17.100000000000001" customHeight="1" x14ac:dyDescent="0.25">
      <c r="A24" s="28"/>
      <c r="B24" s="31" t="s">
        <v>17</v>
      </c>
      <c r="C24" s="142" t="s">
        <v>35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40"/>
      <c r="S24" s="40"/>
      <c r="T24" s="40"/>
      <c r="U24" s="40"/>
      <c r="V24" s="40"/>
      <c r="W24" s="40"/>
    </row>
    <row r="25" spans="1:23" ht="17.100000000000001" customHeight="1" x14ac:dyDescent="0.25">
      <c r="A25" s="28"/>
      <c r="B25" s="31">
        <v>1</v>
      </c>
      <c r="C25" s="142" t="s">
        <v>65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40"/>
      <c r="S25" s="40"/>
      <c r="T25" s="40"/>
      <c r="U25" s="40"/>
      <c r="V25" s="40"/>
      <c r="W25" s="40"/>
    </row>
    <row r="26" spans="1:23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4"/>
      <c r="S26" s="34"/>
      <c r="T26" s="34"/>
      <c r="U26" s="34"/>
      <c r="V26" s="34"/>
      <c r="W26" s="34"/>
    </row>
    <row r="27" spans="1:23" ht="31.5" customHeight="1" x14ac:dyDescent="0.25">
      <c r="A27" s="32" t="s">
        <v>36</v>
      </c>
      <c r="B27" s="33" t="s">
        <v>37</v>
      </c>
      <c r="C27" s="33"/>
      <c r="D27" s="33"/>
      <c r="E27" s="96" t="s">
        <v>66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34"/>
      <c r="S27" s="34"/>
      <c r="T27" s="34"/>
      <c r="U27" s="34"/>
      <c r="V27" s="34"/>
      <c r="W27" s="34"/>
    </row>
    <row r="28" spans="1:23" ht="15.75" x14ac:dyDescent="0.25">
      <c r="A28" s="32"/>
      <c r="B28" s="33"/>
      <c r="C28" s="33"/>
      <c r="D28" s="33"/>
      <c r="E28" s="15"/>
      <c r="F28" s="15"/>
      <c r="G28" s="15"/>
      <c r="H28" s="1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15.75" x14ac:dyDescent="0.25">
      <c r="A29" s="32" t="s">
        <v>15</v>
      </c>
      <c r="B29" s="5" t="s">
        <v>38</v>
      </c>
      <c r="C29" s="3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2"/>
      <c r="S29" s="41"/>
      <c r="T29" s="41"/>
      <c r="U29" s="41"/>
      <c r="V29" s="34"/>
      <c r="W29" s="34"/>
    </row>
    <row r="30" spans="1:23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41"/>
      <c r="S30" s="41"/>
      <c r="T30" s="41"/>
      <c r="U30" s="41"/>
      <c r="V30" s="34"/>
      <c r="W30" s="34"/>
    </row>
    <row r="31" spans="1:23" ht="21.75" customHeight="1" x14ac:dyDescent="0.25">
      <c r="A31" s="37"/>
      <c r="B31" s="31" t="s">
        <v>17</v>
      </c>
      <c r="C31" s="142" t="s">
        <v>39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40"/>
      <c r="S31" s="40"/>
      <c r="T31" s="40"/>
      <c r="U31" s="40"/>
      <c r="V31" s="40"/>
      <c r="W31" s="40"/>
    </row>
    <row r="32" spans="1:23" ht="21" customHeight="1" x14ac:dyDescent="0.25">
      <c r="A32" s="37"/>
      <c r="B32" s="31">
        <v>1</v>
      </c>
      <c r="C32" s="143" t="s">
        <v>67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40"/>
      <c r="S32" s="40"/>
      <c r="T32" s="40"/>
      <c r="U32" s="40"/>
      <c r="V32" s="40"/>
      <c r="W32" s="40"/>
    </row>
    <row r="33" spans="1:23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34"/>
      <c r="S33" s="34"/>
      <c r="T33" s="34"/>
      <c r="U33" s="34"/>
      <c r="V33" s="38"/>
      <c r="W33" s="34"/>
    </row>
    <row r="34" spans="1:23" ht="15.75" x14ac:dyDescent="0.25">
      <c r="A34" s="43" t="s">
        <v>18</v>
      </c>
      <c r="B34" s="39" t="s">
        <v>40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34"/>
      <c r="V34" s="38"/>
      <c r="W34" s="34"/>
    </row>
    <row r="35" spans="1:23" ht="15.75" x14ac:dyDescent="0.25">
      <c r="B35" s="5"/>
      <c r="Q35" s="28" t="s">
        <v>41</v>
      </c>
      <c r="U35" s="10"/>
      <c r="V35" s="10"/>
      <c r="W35" s="10"/>
    </row>
    <row r="36" spans="1:23" ht="33.75" customHeight="1" x14ac:dyDescent="0.25">
      <c r="A36" s="128" t="s">
        <v>17</v>
      </c>
      <c r="B36" s="114" t="s">
        <v>14</v>
      </c>
      <c r="C36" s="115"/>
      <c r="D36" s="115"/>
      <c r="E36" s="116"/>
      <c r="F36" s="112" t="s">
        <v>12</v>
      </c>
      <c r="G36" s="112"/>
      <c r="H36" s="112"/>
      <c r="I36" s="90" t="s">
        <v>42</v>
      </c>
      <c r="J36" s="112"/>
      <c r="K36" s="112"/>
      <c r="L36" s="112"/>
      <c r="M36" s="112"/>
      <c r="N36" s="112"/>
      <c r="O36" s="90" t="s">
        <v>13</v>
      </c>
      <c r="P36" s="112"/>
      <c r="Q36" s="112"/>
      <c r="R36" s="10"/>
    </row>
    <row r="37" spans="1:23" ht="32.25" customHeight="1" x14ac:dyDescent="0.25">
      <c r="A37" s="129"/>
      <c r="B37" s="117"/>
      <c r="C37" s="118"/>
      <c r="D37" s="118"/>
      <c r="E37" s="119"/>
      <c r="F37" s="9" t="s">
        <v>9</v>
      </c>
      <c r="G37" s="9" t="s">
        <v>10</v>
      </c>
      <c r="H37" s="9" t="s">
        <v>11</v>
      </c>
      <c r="I37" s="112" t="s">
        <v>9</v>
      </c>
      <c r="J37" s="112"/>
      <c r="K37" s="126" t="s">
        <v>10</v>
      </c>
      <c r="L37" s="127"/>
      <c r="M37" s="112" t="s">
        <v>11</v>
      </c>
      <c r="N37" s="112"/>
      <c r="O37" s="11" t="s">
        <v>9</v>
      </c>
      <c r="P37" s="9" t="s">
        <v>10</v>
      </c>
      <c r="Q37" s="9" t="s">
        <v>11</v>
      </c>
      <c r="R37" s="10"/>
    </row>
    <row r="38" spans="1:23" x14ac:dyDescent="0.25">
      <c r="A38" s="17">
        <v>1</v>
      </c>
      <c r="B38" s="112">
        <v>2</v>
      </c>
      <c r="C38" s="112"/>
      <c r="D38" s="112"/>
      <c r="E38" s="112"/>
      <c r="F38" s="9">
        <v>3</v>
      </c>
      <c r="G38" s="9">
        <v>4</v>
      </c>
      <c r="H38" s="9">
        <v>5</v>
      </c>
      <c r="I38" s="112">
        <v>6</v>
      </c>
      <c r="J38" s="112"/>
      <c r="K38" s="126">
        <v>7</v>
      </c>
      <c r="L38" s="127"/>
      <c r="M38" s="126">
        <v>8</v>
      </c>
      <c r="N38" s="127"/>
      <c r="O38" s="9">
        <v>9</v>
      </c>
      <c r="P38" s="9">
        <v>10</v>
      </c>
      <c r="Q38" s="9">
        <v>11</v>
      </c>
      <c r="R38" s="13"/>
    </row>
    <row r="39" spans="1:23" ht="42" customHeight="1" x14ac:dyDescent="0.25">
      <c r="A39" s="23">
        <v>1</v>
      </c>
      <c r="B39" s="111" t="s">
        <v>68</v>
      </c>
      <c r="C39" s="111"/>
      <c r="D39" s="111"/>
      <c r="E39" s="111"/>
      <c r="F39" s="18">
        <f>I56+I60</f>
        <v>22184030</v>
      </c>
      <c r="G39" s="18"/>
      <c r="H39" s="18">
        <f>F39+G39</f>
        <v>22184030</v>
      </c>
      <c r="I39" s="113">
        <f>O56+O60</f>
        <v>22181709.190000001</v>
      </c>
      <c r="J39" s="113"/>
      <c r="K39" s="113"/>
      <c r="L39" s="113"/>
      <c r="M39" s="113">
        <f>I39+K39</f>
        <v>22181709.190000001</v>
      </c>
      <c r="N39" s="113"/>
      <c r="O39" s="18">
        <f>I39-F39</f>
        <v>-2320.8099999986589</v>
      </c>
      <c r="P39" s="18"/>
      <c r="Q39" s="18">
        <f>O39+P39</f>
        <v>-2320.8099999986589</v>
      </c>
      <c r="R39" s="10"/>
    </row>
    <row r="40" spans="1:23" ht="18.75" customHeight="1" x14ac:dyDescent="0.25">
      <c r="A40" s="12"/>
      <c r="B40" s="122" t="s">
        <v>16</v>
      </c>
      <c r="C40" s="123"/>
      <c r="D40" s="123"/>
      <c r="E40" s="124"/>
      <c r="F40" s="18">
        <f>F39</f>
        <v>22184030</v>
      </c>
      <c r="G40" s="18">
        <f>G39</f>
        <v>0</v>
      </c>
      <c r="H40" s="18">
        <f>H39</f>
        <v>22184030</v>
      </c>
      <c r="I40" s="113">
        <f>I39</f>
        <v>22181709.190000001</v>
      </c>
      <c r="J40" s="113"/>
      <c r="K40" s="113">
        <f>K39</f>
        <v>0</v>
      </c>
      <c r="L40" s="113"/>
      <c r="M40" s="113">
        <f>M39</f>
        <v>22181709.190000001</v>
      </c>
      <c r="N40" s="113"/>
      <c r="O40" s="18">
        <f>I40-F40</f>
        <v>-2320.8099999986589</v>
      </c>
      <c r="P40" s="18">
        <v>0</v>
      </c>
      <c r="Q40" s="18">
        <f>O40+P40</f>
        <v>-2320.8099999986589</v>
      </c>
    </row>
    <row r="41" spans="1:23" ht="18.75" customHeight="1" x14ac:dyDescent="0.25">
      <c r="A41" s="12"/>
      <c r="B41" s="130" t="s">
        <v>90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2"/>
    </row>
    <row r="42" spans="1:23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23" ht="15.75" x14ac:dyDescent="0.25">
      <c r="A43" s="43" t="s">
        <v>43</v>
      </c>
      <c r="B43" s="5" t="s">
        <v>61</v>
      </c>
    </row>
    <row r="44" spans="1:23" ht="15.75" x14ac:dyDescent="0.25">
      <c r="B44" s="5"/>
      <c r="Q44" s="28" t="s">
        <v>41</v>
      </c>
    </row>
    <row r="45" spans="1:23" ht="30.75" customHeight="1" x14ac:dyDescent="0.25">
      <c r="A45" s="90" t="s">
        <v>17</v>
      </c>
      <c r="B45" s="112" t="s">
        <v>19</v>
      </c>
      <c r="C45" s="112"/>
      <c r="D45" s="112"/>
      <c r="E45" s="112"/>
      <c r="F45" s="112" t="s">
        <v>12</v>
      </c>
      <c r="G45" s="112"/>
      <c r="H45" s="112"/>
      <c r="I45" s="90" t="s">
        <v>42</v>
      </c>
      <c r="J45" s="112"/>
      <c r="K45" s="112"/>
      <c r="L45" s="112"/>
      <c r="M45" s="112"/>
      <c r="N45" s="112"/>
      <c r="O45" s="112" t="s">
        <v>13</v>
      </c>
      <c r="P45" s="112"/>
      <c r="Q45" s="112"/>
    </row>
    <row r="46" spans="1:23" ht="33" customHeight="1" x14ac:dyDescent="0.25">
      <c r="A46" s="90"/>
      <c r="B46" s="112"/>
      <c r="C46" s="112"/>
      <c r="D46" s="112"/>
      <c r="E46" s="112"/>
      <c r="F46" s="9" t="s">
        <v>9</v>
      </c>
      <c r="G46" s="9" t="s">
        <v>10</v>
      </c>
      <c r="H46" s="9" t="s">
        <v>11</v>
      </c>
      <c r="I46" s="112" t="s">
        <v>9</v>
      </c>
      <c r="J46" s="112"/>
      <c r="K46" s="126" t="s">
        <v>10</v>
      </c>
      <c r="L46" s="127"/>
      <c r="M46" s="112" t="s">
        <v>11</v>
      </c>
      <c r="N46" s="112"/>
      <c r="O46" s="9" t="s">
        <v>9</v>
      </c>
      <c r="P46" s="9" t="s">
        <v>10</v>
      </c>
      <c r="Q46" s="9" t="s">
        <v>11</v>
      </c>
    </row>
    <row r="47" spans="1:23" ht="18" customHeight="1" x14ac:dyDescent="0.25">
      <c r="A47" s="17">
        <v>1</v>
      </c>
      <c r="B47" s="112">
        <v>2</v>
      </c>
      <c r="C47" s="112"/>
      <c r="D47" s="112"/>
      <c r="E47" s="112"/>
      <c r="F47" s="9">
        <v>3</v>
      </c>
      <c r="G47" s="9">
        <v>4</v>
      </c>
      <c r="H47" s="9">
        <v>5</v>
      </c>
      <c r="I47" s="112">
        <v>6</v>
      </c>
      <c r="J47" s="112"/>
      <c r="K47" s="126">
        <v>7</v>
      </c>
      <c r="L47" s="127"/>
      <c r="M47" s="126">
        <v>8</v>
      </c>
      <c r="N47" s="127"/>
      <c r="O47" s="9">
        <v>9</v>
      </c>
      <c r="P47" s="9">
        <v>10</v>
      </c>
      <c r="Q47" s="9">
        <v>11</v>
      </c>
    </row>
    <row r="48" spans="1:23" ht="37.5" customHeight="1" x14ac:dyDescent="0.25">
      <c r="A48" s="12"/>
      <c r="B48" s="108" t="s">
        <v>69</v>
      </c>
      <c r="C48" s="109"/>
      <c r="D48" s="109"/>
      <c r="E48" s="110"/>
      <c r="F48" s="20">
        <f>F40</f>
        <v>22184030</v>
      </c>
      <c r="G48" s="20">
        <f>G40</f>
        <v>0</v>
      </c>
      <c r="H48" s="20">
        <f>F48+G48</f>
        <v>22184030</v>
      </c>
      <c r="I48" s="121">
        <f>I40</f>
        <v>22181709.190000001</v>
      </c>
      <c r="J48" s="84"/>
      <c r="K48" s="121">
        <f>K40</f>
        <v>0</v>
      </c>
      <c r="L48" s="84"/>
      <c r="M48" s="121">
        <f>I48+K48</f>
        <v>22181709.190000001</v>
      </c>
      <c r="N48" s="84"/>
      <c r="O48" s="20">
        <f>I48-F48</f>
        <v>-2320.8099999986589</v>
      </c>
      <c r="P48" s="20">
        <f>P40</f>
        <v>0</v>
      </c>
      <c r="Q48" s="20">
        <f>O48+P48</f>
        <v>-2320.8099999986589</v>
      </c>
    </row>
    <row r="49" spans="1:20" ht="17.25" customHeight="1" x14ac:dyDescent="0.25">
      <c r="A49" s="12"/>
      <c r="B49" s="120" t="s">
        <v>16</v>
      </c>
      <c r="C49" s="120"/>
      <c r="D49" s="120"/>
      <c r="E49" s="120"/>
      <c r="F49" s="19">
        <f>F48</f>
        <v>22184030</v>
      </c>
      <c r="G49" s="19">
        <f>G48</f>
        <v>0</v>
      </c>
      <c r="H49" s="19">
        <f>F49+G49</f>
        <v>22184030</v>
      </c>
      <c r="I49" s="121">
        <f>I48</f>
        <v>22181709.190000001</v>
      </c>
      <c r="J49" s="121"/>
      <c r="K49" s="121">
        <f>K48</f>
        <v>0</v>
      </c>
      <c r="L49" s="121"/>
      <c r="M49" s="121">
        <f>I49+K49</f>
        <v>22181709.190000001</v>
      </c>
      <c r="N49" s="84"/>
      <c r="O49" s="19">
        <f>O48</f>
        <v>-2320.8099999986589</v>
      </c>
      <c r="P49" s="19">
        <f>P48</f>
        <v>0</v>
      </c>
      <c r="Q49" s="19">
        <f>O49+P49</f>
        <v>-2320.8099999986589</v>
      </c>
    </row>
    <row r="51" spans="1:20" ht="19.5" customHeight="1" x14ac:dyDescent="0.25">
      <c r="A51" s="44" t="s">
        <v>45</v>
      </c>
      <c r="B51" s="45" t="s">
        <v>46</v>
      </c>
    </row>
    <row r="52" spans="1:20" ht="50.25" customHeight="1" x14ac:dyDescent="0.25">
      <c r="A52" s="91"/>
      <c r="B52" s="90" t="s">
        <v>47</v>
      </c>
      <c r="C52" s="90"/>
      <c r="D52" s="90"/>
      <c r="E52" s="90"/>
      <c r="F52" s="90" t="s">
        <v>48</v>
      </c>
      <c r="G52" s="90" t="s">
        <v>49</v>
      </c>
      <c r="H52" s="90"/>
      <c r="I52" s="90" t="s">
        <v>12</v>
      </c>
      <c r="J52" s="90"/>
      <c r="K52" s="90"/>
      <c r="L52" s="90"/>
      <c r="M52" s="90"/>
      <c r="N52" s="90"/>
      <c r="O52" s="90" t="s">
        <v>50</v>
      </c>
      <c r="P52" s="90"/>
      <c r="Q52" s="90"/>
      <c r="R52" s="90" t="s">
        <v>13</v>
      </c>
      <c r="S52" s="90"/>
      <c r="T52" s="90"/>
    </row>
    <row r="53" spans="1:20" ht="36" customHeight="1" x14ac:dyDescent="0.25">
      <c r="A53" s="91"/>
      <c r="B53" s="90"/>
      <c r="C53" s="90"/>
      <c r="D53" s="90"/>
      <c r="E53" s="90"/>
      <c r="F53" s="90"/>
      <c r="G53" s="90"/>
      <c r="H53" s="90"/>
      <c r="I53" s="90" t="s">
        <v>9</v>
      </c>
      <c r="J53" s="90"/>
      <c r="K53" s="90" t="s">
        <v>10</v>
      </c>
      <c r="L53" s="90"/>
      <c r="M53" s="90" t="s">
        <v>11</v>
      </c>
      <c r="N53" s="90"/>
      <c r="O53" s="27" t="s">
        <v>9</v>
      </c>
      <c r="P53" s="27" t="s">
        <v>10</v>
      </c>
      <c r="Q53" s="27" t="s">
        <v>11</v>
      </c>
      <c r="R53" s="27" t="s">
        <v>9</v>
      </c>
      <c r="S53" s="27" t="s">
        <v>10</v>
      </c>
      <c r="T53" s="27" t="s">
        <v>11</v>
      </c>
    </row>
    <row r="54" spans="1:20" ht="19.5" customHeight="1" x14ac:dyDescent="0.25">
      <c r="A54" s="46">
        <v>1</v>
      </c>
      <c r="B54" s="103">
        <v>2</v>
      </c>
      <c r="C54" s="103"/>
      <c r="D54" s="103"/>
      <c r="E54" s="103"/>
      <c r="F54" s="46">
        <v>3</v>
      </c>
      <c r="G54" s="103">
        <v>4</v>
      </c>
      <c r="H54" s="103"/>
      <c r="I54" s="103">
        <v>5</v>
      </c>
      <c r="J54" s="103"/>
      <c r="K54" s="103">
        <v>6</v>
      </c>
      <c r="L54" s="103"/>
      <c r="M54" s="103">
        <v>7</v>
      </c>
      <c r="N54" s="103"/>
      <c r="O54" s="46">
        <v>8</v>
      </c>
      <c r="P54" s="46">
        <v>9</v>
      </c>
      <c r="Q54" s="46">
        <v>10</v>
      </c>
      <c r="R54" s="46">
        <v>11</v>
      </c>
      <c r="S54" s="46">
        <v>12</v>
      </c>
      <c r="T54" s="46">
        <v>13</v>
      </c>
    </row>
    <row r="55" spans="1:20" ht="18" customHeight="1" x14ac:dyDescent="0.25">
      <c r="A55" s="12"/>
      <c r="B55" s="141" t="s">
        <v>29</v>
      </c>
      <c r="C55" s="141"/>
      <c r="D55" s="141"/>
      <c r="E55" s="141"/>
      <c r="F55" s="12"/>
      <c r="G55" s="145"/>
      <c r="H55" s="146"/>
      <c r="I55" s="91"/>
      <c r="J55" s="91"/>
      <c r="K55" s="91"/>
      <c r="L55" s="91"/>
      <c r="M55" s="91"/>
      <c r="N55" s="91"/>
      <c r="O55" s="12"/>
      <c r="P55" s="12"/>
      <c r="Q55" s="12"/>
      <c r="R55" s="12"/>
      <c r="S55" s="12"/>
      <c r="T55" s="12"/>
    </row>
    <row r="56" spans="1:20" ht="34.5" customHeight="1" x14ac:dyDescent="0.25">
      <c r="A56" s="23">
        <v>1</v>
      </c>
      <c r="B56" s="86" t="s">
        <v>74</v>
      </c>
      <c r="C56" s="86"/>
      <c r="D56" s="86"/>
      <c r="E56" s="86"/>
      <c r="F56" s="21" t="s">
        <v>25</v>
      </c>
      <c r="G56" s="70" t="s">
        <v>27</v>
      </c>
      <c r="H56" s="70"/>
      <c r="I56" s="104">
        <f>16217135+9633000-1367600-1357000-1392000</f>
        <v>21733535</v>
      </c>
      <c r="J56" s="104"/>
      <c r="K56" s="83"/>
      <c r="L56" s="83"/>
      <c r="M56" s="83">
        <f>I56</f>
        <v>21733535</v>
      </c>
      <c r="N56" s="83"/>
      <c r="O56" s="57">
        <v>21731214.190000001</v>
      </c>
      <c r="P56" s="57"/>
      <c r="Q56" s="57">
        <f>O56</f>
        <v>21731214.190000001</v>
      </c>
      <c r="R56" s="57">
        <f>O56-I56</f>
        <v>-2320.8099999986589</v>
      </c>
      <c r="S56" s="57"/>
      <c r="T56" s="57">
        <f>R56</f>
        <v>-2320.8099999986589</v>
      </c>
    </row>
    <row r="57" spans="1:20" ht="36" customHeight="1" x14ac:dyDescent="0.25">
      <c r="A57" s="23">
        <v>2</v>
      </c>
      <c r="B57" s="86" t="s">
        <v>70</v>
      </c>
      <c r="C57" s="86"/>
      <c r="D57" s="86"/>
      <c r="E57" s="86"/>
      <c r="F57" s="21" t="s">
        <v>25</v>
      </c>
      <c r="G57" s="87" t="s">
        <v>75</v>
      </c>
      <c r="H57" s="87"/>
      <c r="I57" s="104">
        <f>I58+I59</f>
        <v>90806312.739999995</v>
      </c>
      <c r="J57" s="104"/>
      <c r="K57" s="83"/>
      <c r="L57" s="83"/>
      <c r="M57" s="83">
        <f>I57</f>
        <v>90806312.739999995</v>
      </c>
      <c r="N57" s="83"/>
      <c r="O57" s="54">
        <f>O58+O59</f>
        <v>90806312.739999995</v>
      </c>
      <c r="P57" s="54"/>
      <c r="Q57" s="57">
        <f>O57</f>
        <v>90806312.739999995</v>
      </c>
      <c r="R57" s="57">
        <f>O57-I57</f>
        <v>0</v>
      </c>
      <c r="S57" s="57"/>
      <c r="T57" s="57">
        <f>R57</f>
        <v>0</v>
      </c>
    </row>
    <row r="58" spans="1:20" ht="20.100000000000001" customHeight="1" x14ac:dyDescent="0.25">
      <c r="A58" s="23">
        <v>3</v>
      </c>
      <c r="B58" s="86" t="s">
        <v>71</v>
      </c>
      <c r="C58" s="86"/>
      <c r="D58" s="86"/>
      <c r="E58" s="86"/>
      <c r="F58" s="21" t="s">
        <v>25</v>
      </c>
      <c r="G58" s="87"/>
      <c r="H58" s="87"/>
      <c r="I58" s="104">
        <v>38527885.619999997</v>
      </c>
      <c r="J58" s="104"/>
      <c r="K58" s="83"/>
      <c r="L58" s="83"/>
      <c r="M58" s="83">
        <f>I58</f>
        <v>38527885.619999997</v>
      </c>
      <c r="N58" s="83"/>
      <c r="O58" s="54">
        <v>38527885.619999997</v>
      </c>
      <c r="P58" s="54"/>
      <c r="Q58" s="57">
        <f>O58</f>
        <v>38527885.619999997</v>
      </c>
      <c r="R58" s="57">
        <f>O58-I58</f>
        <v>0</v>
      </c>
      <c r="S58" s="57"/>
      <c r="T58" s="57">
        <f>R58</f>
        <v>0</v>
      </c>
    </row>
    <row r="59" spans="1:20" ht="20.100000000000001" customHeight="1" x14ac:dyDescent="0.25">
      <c r="A59" s="23">
        <v>4</v>
      </c>
      <c r="B59" s="86" t="s">
        <v>72</v>
      </c>
      <c r="C59" s="86"/>
      <c r="D59" s="86"/>
      <c r="E59" s="86"/>
      <c r="F59" s="21" t="s">
        <v>25</v>
      </c>
      <c r="G59" s="87"/>
      <c r="H59" s="87"/>
      <c r="I59" s="104">
        <v>52278427.119999997</v>
      </c>
      <c r="J59" s="104"/>
      <c r="K59" s="83"/>
      <c r="L59" s="83"/>
      <c r="M59" s="83">
        <f>I59</f>
        <v>52278427.119999997</v>
      </c>
      <c r="N59" s="83"/>
      <c r="O59" s="54">
        <v>52278427.119999997</v>
      </c>
      <c r="P59" s="54"/>
      <c r="Q59" s="57">
        <f>O59</f>
        <v>52278427.119999997</v>
      </c>
      <c r="R59" s="57">
        <f>O59-I59</f>
        <v>0</v>
      </c>
      <c r="S59" s="57"/>
      <c r="T59" s="57">
        <f>R59</f>
        <v>0</v>
      </c>
    </row>
    <row r="60" spans="1:20" ht="66.75" customHeight="1" x14ac:dyDescent="0.25">
      <c r="A60" s="23">
        <v>5</v>
      </c>
      <c r="B60" s="86" t="s">
        <v>73</v>
      </c>
      <c r="C60" s="86"/>
      <c r="D60" s="86"/>
      <c r="E60" s="86"/>
      <c r="F60" s="21" t="s">
        <v>25</v>
      </c>
      <c r="G60" s="87" t="s">
        <v>76</v>
      </c>
      <c r="H60" s="87"/>
      <c r="I60" s="104">
        <f>450495</f>
        <v>450495</v>
      </c>
      <c r="J60" s="104"/>
      <c r="K60" s="83"/>
      <c r="L60" s="83"/>
      <c r="M60" s="83">
        <f>I60</f>
        <v>450495</v>
      </c>
      <c r="N60" s="83"/>
      <c r="O60" s="54">
        <f>450495</f>
        <v>450495</v>
      </c>
      <c r="P60" s="54"/>
      <c r="Q60" s="57">
        <f>O60</f>
        <v>450495</v>
      </c>
      <c r="R60" s="57">
        <f>O60-I60</f>
        <v>0</v>
      </c>
      <c r="S60" s="57"/>
      <c r="T60" s="57">
        <f>R60</f>
        <v>0</v>
      </c>
    </row>
    <row r="61" spans="1:20" ht="18.75" customHeight="1" x14ac:dyDescent="0.25">
      <c r="A61" s="23"/>
      <c r="B61" s="100" t="s">
        <v>88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2"/>
    </row>
    <row r="62" spans="1:20" ht="20.25" customHeight="1" x14ac:dyDescent="0.25">
      <c r="A62" s="23"/>
      <c r="B62" s="79" t="s">
        <v>30</v>
      </c>
      <c r="C62" s="80"/>
      <c r="D62" s="80"/>
      <c r="E62" s="80"/>
      <c r="F62" s="25"/>
      <c r="G62" s="98"/>
      <c r="H62" s="99"/>
      <c r="I62" s="106"/>
      <c r="J62" s="106"/>
      <c r="K62" s="84"/>
      <c r="L62" s="84"/>
      <c r="M62" s="84"/>
      <c r="N62" s="84"/>
      <c r="O62" s="23"/>
      <c r="P62" s="23"/>
      <c r="Q62" s="23"/>
      <c r="R62" s="23"/>
      <c r="S62" s="23"/>
      <c r="T62" s="22"/>
    </row>
    <row r="63" spans="1:20" ht="35.25" customHeight="1" x14ac:dyDescent="0.25">
      <c r="A63" s="23">
        <v>1</v>
      </c>
      <c r="B63" s="71" t="s">
        <v>77</v>
      </c>
      <c r="C63" s="71"/>
      <c r="D63" s="71"/>
      <c r="E63" s="71"/>
      <c r="F63" s="59" t="s">
        <v>78</v>
      </c>
      <c r="G63" s="70" t="s">
        <v>27</v>
      </c>
      <c r="H63" s="70"/>
      <c r="I63" s="69">
        <v>10</v>
      </c>
      <c r="J63" s="69"/>
      <c r="K63" s="68"/>
      <c r="L63" s="68"/>
      <c r="M63" s="68">
        <f>I63</f>
        <v>10</v>
      </c>
      <c r="N63" s="68"/>
      <c r="O63" s="60">
        <v>10</v>
      </c>
      <c r="P63" s="61"/>
      <c r="Q63" s="61">
        <f>O63</f>
        <v>10</v>
      </c>
      <c r="R63" s="58">
        <f>O63-I63</f>
        <v>0</v>
      </c>
      <c r="S63" s="61"/>
      <c r="T63" s="61">
        <f>R63</f>
        <v>0</v>
      </c>
    </row>
    <row r="64" spans="1:20" ht="18.95" customHeight="1" x14ac:dyDescent="0.25">
      <c r="A64" s="23">
        <v>2</v>
      </c>
      <c r="B64" s="72" t="s">
        <v>71</v>
      </c>
      <c r="C64" s="72"/>
      <c r="D64" s="72"/>
      <c r="E64" s="72"/>
      <c r="F64" s="59" t="s">
        <v>78</v>
      </c>
      <c r="G64" s="70" t="s">
        <v>27</v>
      </c>
      <c r="H64" s="70"/>
      <c r="I64" s="69">
        <v>5</v>
      </c>
      <c r="J64" s="69"/>
      <c r="K64" s="68"/>
      <c r="L64" s="68"/>
      <c r="M64" s="68">
        <f>I64</f>
        <v>5</v>
      </c>
      <c r="N64" s="68"/>
      <c r="O64" s="60">
        <v>5</v>
      </c>
      <c r="P64" s="61"/>
      <c r="Q64" s="61">
        <f>O64</f>
        <v>5</v>
      </c>
      <c r="R64" s="58">
        <f>O64-I64</f>
        <v>0</v>
      </c>
      <c r="S64" s="61"/>
      <c r="T64" s="61">
        <f>R64</f>
        <v>0</v>
      </c>
    </row>
    <row r="65" spans="1:23" ht="18.95" customHeight="1" x14ac:dyDescent="0.25">
      <c r="A65" s="23">
        <v>3</v>
      </c>
      <c r="B65" s="72" t="s">
        <v>72</v>
      </c>
      <c r="C65" s="72"/>
      <c r="D65" s="72"/>
      <c r="E65" s="72"/>
      <c r="F65" s="59" t="s">
        <v>78</v>
      </c>
      <c r="G65" s="70" t="s">
        <v>27</v>
      </c>
      <c r="H65" s="70"/>
      <c r="I65" s="69">
        <v>5</v>
      </c>
      <c r="J65" s="69"/>
      <c r="K65" s="68"/>
      <c r="L65" s="68"/>
      <c r="M65" s="68">
        <f>I65</f>
        <v>5</v>
      </c>
      <c r="N65" s="68"/>
      <c r="O65" s="60">
        <v>5</v>
      </c>
      <c r="P65" s="61"/>
      <c r="Q65" s="61">
        <f>O65</f>
        <v>5</v>
      </c>
      <c r="R65" s="58">
        <f>O65-I65</f>
        <v>0</v>
      </c>
      <c r="S65" s="61"/>
      <c r="T65" s="61">
        <f>R65</f>
        <v>0</v>
      </c>
    </row>
    <row r="66" spans="1:23" ht="20.25" customHeight="1" x14ac:dyDescent="0.25">
      <c r="A66" s="23"/>
      <c r="B66" s="79" t="s">
        <v>31</v>
      </c>
      <c r="C66" s="80"/>
      <c r="D66" s="80"/>
      <c r="E66" s="80"/>
      <c r="F66" s="25"/>
      <c r="G66" s="98"/>
      <c r="H66" s="99"/>
      <c r="I66" s="134"/>
      <c r="J66" s="134"/>
      <c r="K66" s="84"/>
      <c r="L66" s="84"/>
      <c r="M66" s="84"/>
      <c r="N66" s="84"/>
      <c r="O66" s="23"/>
      <c r="P66" s="23"/>
      <c r="Q66" s="23"/>
      <c r="R66" s="23"/>
      <c r="S66" s="23"/>
      <c r="T66" s="22"/>
    </row>
    <row r="67" spans="1:23" ht="62.25" customHeight="1" x14ac:dyDescent="0.25">
      <c r="A67" s="23">
        <v>1</v>
      </c>
      <c r="B67" s="73" t="s">
        <v>79</v>
      </c>
      <c r="C67" s="74"/>
      <c r="D67" s="74"/>
      <c r="E67" s="74"/>
      <c r="F67" s="26" t="s">
        <v>26</v>
      </c>
      <c r="G67" s="75" t="s">
        <v>28</v>
      </c>
      <c r="H67" s="76"/>
      <c r="I67" s="139">
        <f>I56/I57*100</f>
        <v>23.933947260063587</v>
      </c>
      <c r="J67" s="139"/>
      <c r="K67" s="82"/>
      <c r="L67" s="82"/>
      <c r="M67" s="82">
        <f>I67</f>
        <v>23.933947260063587</v>
      </c>
      <c r="N67" s="82"/>
      <c r="O67" s="56">
        <f>O56/O57*100</f>
        <v>23.931391479600787</v>
      </c>
      <c r="P67" s="56"/>
      <c r="Q67" s="56">
        <f t="shared" ref="Q67:Q72" si="0">O67</f>
        <v>23.931391479600787</v>
      </c>
      <c r="R67" s="56">
        <f>O67-I67</f>
        <v>-2.5557804627993619E-3</v>
      </c>
      <c r="S67" s="56"/>
      <c r="T67" s="56">
        <f t="shared" ref="T67:T73" si="1">R67</f>
        <v>-2.5557804627993619E-3</v>
      </c>
    </row>
    <row r="68" spans="1:23" ht="31.5" customHeight="1" x14ac:dyDescent="0.25">
      <c r="A68" s="23">
        <v>2</v>
      </c>
      <c r="B68" s="73" t="s">
        <v>80</v>
      </c>
      <c r="C68" s="74"/>
      <c r="D68" s="74"/>
      <c r="E68" s="74"/>
      <c r="F68" s="24" t="s">
        <v>25</v>
      </c>
      <c r="G68" s="75" t="s">
        <v>28</v>
      </c>
      <c r="H68" s="76"/>
      <c r="I68" s="139">
        <f>I58/I64</f>
        <v>7705577.1239999998</v>
      </c>
      <c r="J68" s="139"/>
      <c r="K68" s="82"/>
      <c r="L68" s="82"/>
      <c r="M68" s="82">
        <f>I68</f>
        <v>7705577.1239999998</v>
      </c>
      <c r="N68" s="82"/>
      <c r="O68" s="56">
        <f>O58/O64</f>
        <v>7705577.1239999998</v>
      </c>
      <c r="P68" s="56"/>
      <c r="Q68" s="56">
        <f t="shared" si="0"/>
        <v>7705577.1239999998</v>
      </c>
      <c r="R68" s="56">
        <f>O68-I68</f>
        <v>0</v>
      </c>
      <c r="S68" s="56"/>
      <c r="T68" s="56">
        <f t="shared" si="1"/>
        <v>0</v>
      </c>
      <c r="W68" s="28"/>
    </row>
    <row r="69" spans="1:23" ht="32.25" customHeight="1" x14ac:dyDescent="0.25">
      <c r="A69" s="23">
        <v>3</v>
      </c>
      <c r="B69" s="73" t="s">
        <v>81</v>
      </c>
      <c r="C69" s="74"/>
      <c r="D69" s="74"/>
      <c r="E69" s="74"/>
      <c r="F69" s="24" t="s">
        <v>25</v>
      </c>
      <c r="G69" s="75" t="s">
        <v>28</v>
      </c>
      <c r="H69" s="76"/>
      <c r="I69" s="139">
        <f>I59/I65</f>
        <v>10455685.423999999</v>
      </c>
      <c r="J69" s="139"/>
      <c r="K69" s="82"/>
      <c r="L69" s="82"/>
      <c r="M69" s="82">
        <f>I69</f>
        <v>10455685.423999999</v>
      </c>
      <c r="N69" s="82"/>
      <c r="O69" s="56">
        <f>O59/O65</f>
        <v>10455685.423999999</v>
      </c>
      <c r="P69" s="56"/>
      <c r="Q69" s="56">
        <f t="shared" si="0"/>
        <v>10455685.423999999</v>
      </c>
      <c r="R69" s="56">
        <f>O69-I69</f>
        <v>0</v>
      </c>
      <c r="S69" s="56"/>
      <c r="T69" s="56">
        <f t="shared" si="1"/>
        <v>0</v>
      </c>
    </row>
    <row r="70" spans="1:23" ht="33.75" customHeight="1" x14ac:dyDescent="0.25">
      <c r="A70" s="23">
        <v>4</v>
      </c>
      <c r="B70" s="73" t="s">
        <v>82</v>
      </c>
      <c r="C70" s="74"/>
      <c r="D70" s="74"/>
      <c r="E70" s="74"/>
      <c r="F70" s="24" t="s">
        <v>25</v>
      </c>
      <c r="G70" s="75" t="s">
        <v>28</v>
      </c>
      <c r="H70" s="76"/>
      <c r="I70" s="77">
        <v>631000</v>
      </c>
      <c r="J70" s="78"/>
      <c r="K70" s="82"/>
      <c r="L70" s="82"/>
      <c r="M70" s="82">
        <f>I70</f>
        <v>631000</v>
      </c>
      <c r="N70" s="82"/>
      <c r="O70" s="56">
        <v>631000</v>
      </c>
      <c r="P70" s="62"/>
      <c r="Q70" s="56">
        <f t="shared" si="0"/>
        <v>631000</v>
      </c>
      <c r="R70" s="56">
        <f>O70-I70</f>
        <v>0</v>
      </c>
      <c r="S70" s="62"/>
      <c r="T70" s="56">
        <f t="shared" si="1"/>
        <v>0</v>
      </c>
    </row>
    <row r="71" spans="1:23" ht="21.75" customHeight="1" x14ac:dyDescent="0.25">
      <c r="A71" s="23"/>
      <c r="B71" s="79" t="s">
        <v>32</v>
      </c>
      <c r="C71" s="80"/>
      <c r="D71" s="80"/>
      <c r="E71" s="105"/>
      <c r="F71" s="25"/>
      <c r="G71" s="98"/>
      <c r="H71" s="99"/>
      <c r="I71" s="70"/>
      <c r="J71" s="70"/>
      <c r="K71" s="84"/>
      <c r="L71" s="84"/>
      <c r="M71" s="84"/>
      <c r="N71" s="84"/>
      <c r="O71" s="23"/>
      <c r="P71" s="23"/>
      <c r="Q71" s="23"/>
      <c r="R71" s="23"/>
      <c r="S71" s="23"/>
      <c r="T71" s="22"/>
    </row>
    <row r="72" spans="1:23" ht="51.75" customHeight="1" x14ac:dyDescent="0.25">
      <c r="A72" s="23">
        <v>1</v>
      </c>
      <c r="B72" s="149" t="s">
        <v>83</v>
      </c>
      <c r="C72" s="149"/>
      <c r="D72" s="149"/>
      <c r="E72" s="149"/>
      <c r="F72" s="53" t="s">
        <v>26</v>
      </c>
      <c r="G72" s="87" t="s">
        <v>28</v>
      </c>
      <c r="H72" s="87"/>
      <c r="I72" s="138">
        <f>27/99*100</f>
        <v>27.27272727272727</v>
      </c>
      <c r="J72" s="138"/>
      <c r="K72" s="137"/>
      <c r="L72" s="137"/>
      <c r="M72" s="137">
        <f>I72</f>
        <v>27.27272727272727</v>
      </c>
      <c r="N72" s="137"/>
      <c r="O72" s="66">
        <f>27/99*100</f>
        <v>27.27272727272727</v>
      </c>
      <c r="P72" s="66"/>
      <c r="Q72" s="66">
        <f t="shared" si="0"/>
        <v>27.27272727272727</v>
      </c>
      <c r="R72" s="64">
        <f>O72-I72</f>
        <v>0</v>
      </c>
      <c r="S72" s="55"/>
      <c r="T72" s="56">
        <f t="shared" si="1"/>
        <v>0</v>
      </c>
    </row>
    <row r="73" spans="1:23" ht="76.5" customHeight="1" x14ac:dyDescent="0.25">
      <c r="A73" s="23">
        <v>2</v>
      </c>
      <c r="B73" s="147" t="s">
        <v>84</v>
      </c>
      <c r="C73" s="147"/>
      <c r="D73" s="147"/>
      <c r="E73" s="147"/>
      <c r="F73" s="53" t="s">
        <v>26</v>
      </c>
      <c r="G73" s="87" t="s">
        <v>28</v>
      </c>
      <c r="H73" s="87"/>
      <c r="I73" s="136">
        <f>I60/450495*100</f>
        <v>100</v>
      </c>
      <c r="J73" s="136"/>
      <c r="K73" s="68"/>
      <c r="L73" s="68"/>
      <c r="M73" s="148">
        <f>I73</f>
        <v>100</v>
      </c>
      <c r="N73" s="68"/>
      <c r="O73" s="63">
        <f>O60/450495*100</f>
        <v>100</v>
      </c>
      <c r="P73" s="65"/>
      <c r="Q73" s="64">
        <f>O73</f>
        <v>100</v>
      </c>
      <c r="R73" s="64">
        <f>O73-I73</f>
        <v>0</v>
      </c>
      <c r="S73" s="55"/>
      <c r="T73" s="56">
        <f t="shared" si="1"/>
        <v>0</v>
      </c>
    </row>
    <row r="74" spans="1:23" ht="18.75" customHeight="1" x14ac:dyDescent="0.25">
      <c r="A74" s="12"/>
      <c r="B74" s="144" t="s">
        <v>91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</row>
    <row r="75" spans="1:23" x14ac:dyDescent="0.2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1:23" ht="15.75" x14ac:dyDescent="0.25">
      <c r="A76" s="51" t="s">
        <v>59</v>
      </c>
    </row>
    <row r="78" spans="1:23" ht="15.75" x14ac:dyDescent="0.25">
      <c r="B78" s="51" t="s">
        <v>85</v>
      </c>
    </row>
    <row r="79" spans="1:23" ht="15.75" x14ac:dyDescent="0.25">
      <c r="B79" s="51"/>
    </row>
    <row r="80" spans="1:23" ht="15.75" x14ac:dyDescent="0.25">
      <c r="B80" s="51"/>
    </row>
    <row r="81" spans="2:14" ht="15.75" x14ac:dyDescent="0.25">
      <c r="B81" s="51"/>
    </row>
    <row r="83" spans="2:14" ht="15.75" x14ac:dyDescent="0.25">
      <c r="B83" s="5" t="s">
        <v>20</v>
      </c>
    </row>
    <row r="84" spans="2:14" ht="15" customHeight="1" x14ac:dyDescent="0.25">
      <c r="B84" s="15" t="s">
        <v>21</v>
      </c>
      <c r="H84" s="135"/>
      <c r="I84" s="135"/>
      <c r="M84" s="95" t="s">
        <v>24</v>
      </c>
      <c r="N84" s="95"/>
    </row>
    <row r="85" spans="2:14" ht="15" customHeight="1" x14ac:dyDescent="0.25">
      <c r="B85" s="39"/>
      <c r="H85" s="133" t="s">
        <v>22</v>
      </c>
      <c r="I85" s="133"/>
      <c r="M85" s="16" t="s">
        <v>23</v>
      </c>
    </row>
    <row r="86" spans="2:14" ht="15.75" x14ac:dyDescent="0.25">
      <c r="B86" s="39" t="s">
        <v>86</v>
      </c>
    </row>
    <row r="87" spans="2:14" ht="15" customHeight="1" x14ac:dyDescent="0.25">
      <c r="B87" s="39" t="s">
        <v>87</v>
      </c>
      <c r="H87" s="135"/>
      <c r="I87" s="135"/>
      <c r="M87" s="95" t="s">
        <v>60</v>
      </c>
      <c r="N87" s="95"/>
    </row>
    <row r="88" spans="2:14" ht="15.75" customHeight="1" x14ac:dyDescent="0.25">
      <c r="H88" s="133" t="s">
        <v>22</v>
      </c>
      <c r="I88" s="133"/>
      <c r="M88" s="16" t="s">
        <v>23</v>
      </c>
    </row>
  </sheetData>
  <mergeCells count="179">
    <mergeCell ref="B56:E56"/>
    <mergeCell ref="B62:E62"/>
    <mergeCell ref="B74:T74"/>
    <mergeCell ref="G55:H55"/>
    <mergeCell ref="B73:E73"/>
    <mergeCell ref="K73:L73"/>
    <mergeCell ref="M73:N73"/>
    <mergeCell ref="B72:E72"/>
    <mergeCell ref="G69:H69"/>
    <mergeCell ref="G71:H71"/>
    <mergeCell ref="B22:Q22"/>
    <mergeCell ref="K47:L47"/>
    <mergeCell ref="M48:N48"/>
    <mergeCell ref="M49:N49"/>
    <mergeCell ref="F36:H36"/>
    <mergeCell ref="B55:E55"/>
    <mergeCell ref="C24:Q24"/>
    <mergeCell ref="C25:Q25"/>
    <mergeCell ref="C32:Q32"/>
    <mergeCell ref="C31:Q31"/>
    <mergeCell ref="G72:H72"/>
    <mergeCell ref="K71:L71"/>
    <mergeCell ref="M66:N66"/>
    <mergeCell ref="M67:N67"/>
    <mergeCell ref="M68:N68"/>
    <mergeCell ref="M69:N69"/>
    <mergeCell ref="M71:N71"/>
    <mergeCell ref="H88:I88"/>
    <mergeCell ref="H87:I87"/>
    <mergeCell ref="K72:L72"/>
    <mergeCell ref="I67:J67"/>
    <mergeCell ref="I68:J68"/>
    <mergeCell ref="I69:J69"/>
    <mergeCell ref="I71:J71"/>
    <mergeCell ref="K67:L67"/>
    <mergeCell ref="K68:L68"/>
    <mergeCell ref="K69:L69"/>
    <mergeCell ref="M87:N87"/>
    <mergeCell ref="H85:I85"/>
    <mergeCell ref="I66:J66"/>
    <mergeCell ref="M84:N84"/>
    <mergeCell ref="H84:I84"/>
    <mergeCell ref="G73:H73"/>
    <mergeCell ref="I73:J73"/>
    <mergeCell ref="K66:L66"/>
    <mergeCell ref="M72:N72"/>
    <mergeCell ref="I72:J72"/>
    <mergeCell ref="M37:N37"/>
    <mergeCell ref="K38:L38"/>
    <mergeCell ref="M38:N38"/>
    <mergeCell ref="I46:J46"/>
    <mergeCell ref="M46:N46"/>
    <mergeCell ref="M47:N47"/>
    <mergeCell ref="I38:J38"/>
    <mergeCell ref="M40:N40"/>
    <mergeCell ref="M56:N56"/>
    <mergeCell ref="K56:L56"/>
    <mergeCell ref="O36:Q36"/>
    <mergeCell ref="A36:A37"/>
    <mergeCell ref="B38:E38"/>
    <mergeCell ref="M39:N39"/>
    <mergeCell ref="K49:L49"/>
    <mergeCell ref="K39:L39"/>
    <mergeCell ref="I47:J47"/>
    <mergeCell ref="B41:Q41"/>
    <mergeCell ref="O45:Q45"/>
    <mergeCell ref="F45:H45"/>
    <mergeCell ref="I48:J48"/>
    <mergeCell ref="K48:L48"/>
    <mergeCell ref="K46:L46"/>
    <mergeCell ref="B45:E46"/>
    <mergeCell ref="B49:E49"/>
    <mergeCell ref="I49:J49"/>
    <mergeCell ref="B47:E47"/>
    <mergeCell ref="B40:E40"/>
    <mergeCell ref="I45:N45"/>
    <mergeCell ref="F9:K9"/>
    <mergeCell ref="F10:K10"/>
    <mergeCell ref="I40:J40"/>
    <mergeCell ref="K40:L40"/>
    <mergeCell ref="K37:L37"/>
    <mergeCell ref="B39:E39"/>
    <mergeCell ref="I36:N36"/>
    <mergeCell ref="I39:J39"/>
    <mergeCell ref="B36:E37"/>
    <mergeCell ref="I37:J37"/>
    <mergeCell ref="I59:J59"/>
    <mergeCell ref="M54:N54"/>
    <mergeCell ref="B52:E53"/>
    <mergeCell ref="F52:F53"/>
    <mergeCell ref="G52:H53"/>
    <mergeCell ref="I60:J60"/>
    <mergeCell ref="K57:L57"/>
    <mergeCell ref="K58:L58"/>
    <mergeCell ref="B13:C13"/>
    <mergeCell ref="B14:C14"/>
    <mergeCell ref="B16:C16"/>
    <mergeCell ref="B19:C19"/>
    <mergeCell ref="B17:C17"/>
    <mergeCell ref="B48:E48"/>
    <mergeCell ref="K54:L54"/>
    <mergeCell ref="B71:E71"/>
    <mergeCell ref="B68:E68"/>
    <mergeCell ref="B69:E69"/>
    <mergeCell ref="I56:J56"/>
    <mergeCell ref="I62:J62"/>
    <mergeCell ref="K63:L63"/>
    <mergeCell ref="B57:E57"/>
    <mergeCell ref="B58:E58"/>
    <mergeCell ref="G63:H63"/>
    <mergeCell ref="I57:J57"/>
    <mergeCell ref="O52:Q52"/>
    <mergeCell ref="R52:T52"/>
    <mergeCell ref="I53:J53"/>
    <mergeCell ref="K53:L53"/>
    <mergeCell ref="G67:H67"/>
    <mergeCell ref="G68:H68"/>
    <mergeCell ref="I55:J55"/>
    <mergeCell ref="K55:L55"/>
    <mergeCell ref="M62:N62"/>
    <mergeCell ref="I58:J58"/>
    <mergeCell ref="A45:A46"/>
    <mergeCell ref="G66:H66"/>
    <mergeCell ref="G62:H62"/>
    <mergeCell ref="M55:N55"/>
    <mergeCell ref="B61:T61"/>
    <mergeCell ref="G56:H56"/>
    <mergeCell ref="M53:N53"/>
    <mergeCell ref="B54:E54"/>
    <mergeCell ref="G54:H54"/>
    <mergeCell ref="I54:J54"/>
    <mergeCell ref="I52:N52"/>
    <mergeCell ref="A52:A53"/>
    <mergeCell ref="F17:K17"/>
    <mergeCell ref="K20:Q20"/>
    <mergeCell ref="K19:Q19"/>
    <mergeCell ref="E27:Q27"/>
    <mergeCell ref="B20:C20"/>
    <mergeCell ref="H19:I19"/>
    <mergeCell ref="E20:F20"/>
    <mergeCell ref="E19:F19"/>
    <mergeCell ref="H20:I20"/>
    <mergeCell ref="B59:E59"/>
    <mergeCell ref="B60:E60"/>
    <mergeCell ref="G60:H60"/>
    <mergeCell ref="G57:H59"/>
    <mergeCell ref="S13:T13"/>
    <mergeCell ref="S16:T16"/>
    <mergeCell ref="S19:T19"/>
    <mergeCell ref="S14:T14"/>
    <mergeCell ref="S17:T17"/>
    <mergeCell ref="S20:T20"/>
    <mergeCell ref="K70:L70"/>
    <mergeCell ref="M70:N70"/>
    <mergeCell ref="K59:L59"/>
    <mergeCell ref="K60:L60"/>
    <mergeCell ref="M57:N57"/>
    <mergeCell ref="M58:N58"/>
    <mergeCell ref="M59:N59"/>
    <mergeCell ref="M60:N60"/>
    <mergeCell ref="K62:L62"/>
    <mergeCell ref="B63:E63"/>
    <mergeCell ref="B64:E64"/>
    <mergeCell ref="B65:E65"/>
    <mergeCell ref="B70:E70"/>
    <mergeCell ref="G70:H70"/>
    <mergeCell ref="I70:J70"/>
    <mergeCell ref="B66:E66"/>
    <mergeCell ref="B67:E67"/>
    <mergeCell ref="M63:N63"/>
    <mergeCell ref="I63:J63"/>
    <mergeCell ref="G64:H64"/>
    <mergeCell ref="G65:H65"/>
    <mergeCell ref="I64:J64"/>
    <mergeCell ref="I65:J65"/>
    <mergeCell ref="K64:L64"/>
    <mergeCell ref="K65:L65"/>
    <mergeCell ref="M64:N64"/>
    <mergeCell ref="M65:N65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1" manualBreakCount="1">
    <brk id="3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1217426</vt:lpstr>
      <vt:lpstr>'1217426'!Область_друку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2020-02-17T10:10:33Z</cp:lastPrinted>
  <dcterms:created xsi:type="dcterms:W3CDTF">2019-01-14T08:15:45Z</dcterms:created>
  <dcterms:modified xsi:type="dcterms:W3CDTF">2020-02-17T10:10:49Z</dcterms:modified>
</cp:coreProperties>
</file>