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0\жовтень\2610\Паспорти молодь і спорт\"/>
    </mc:Choice>
  </mc:AlternateContent>
  <bookViews>
    <workbookView xWindow="0" yWindow="0" windowWidth="24000" windowHeight="9780"/>
  </bookViews>
  <sheets>
    <sheet name="1115031" sheetId="2" r:id="rId1"/>
  </sheets>
  <definedNames>
    <definedName name="_xlnm.Print_Area" localSheetId="0">'1115031'!$A$1:$BM$100</definedName>
  </definedNames>
  <calcPr calcId="152511"/>
</workbook>
</file>

<file path=xl/calcChain.xml><?xml version="1.0" encoding="utf-8"?>
<calcChain xmlns="http://schemas.openxmlformats.org/spreadsheetml/2006/main">
  <c r="BE87" i="2" l="1"/>
  <c r="AK49" i="2"/>
  <c r="AJ61" i="2" l="1"/>
  <c r="AB61" i="2"/>
  <c r="AC49" i="2"/>
  <c r="AK51" i="2"/>
  <c r="AS22" i="2"/>
  <c r="I23" i="2"/>
  <c r="AS52" i="2" l="1"/>
  <c r="AW78" i="2" l="1"/>
  <c r="AO78" i="2"/>
  <c r="AW74" i="2"/>
  <c r="AO74" i="2"/>
  <c r="AR62" i="2" l="1"/>
  <c r="AR61" i="2"/>
  <c r="AR63" i="2" s="1"/>
  <c r="AJ63" i="2"/>
  <c r="AB63" i="2"/>
  <c r="AK53" i="2" l="1"/>
  <c r="AC53" i="2"/>
  <c r="U22" i="2" l="1"/>
  <c r="AW82" i="2" l="1"/>
  <c r="AO82" i="2"/>
  <c r="BE74" i="2"/>
  <c r="AW71" i="2" l="1"/>
  <c r="AO71" i="2"/>
  <c r="AO80" i="2" s="1"/>
  <c r="AS51" i="2"/>
  <c r="AS50" i="2"/>
  <c r="BE86" i="2" l="1"/>
  <c r="BE85" i="2"/>
  <c r="BE84" i="2"/>
  <c r="BE78" i="2"/>
  <c r="BE82" i="2" s="1"/>
  <c r="BE77" i="2"/>
  <c r="BE76" i="2"/>
  <c r="AW80" i="2" s="1"/>
  <c r="BE73" i="2"/>
  <c r="BE72" i="2"/>
  <c r="BE71" i="2"/>
  <c r="BE80" i="2" s="1"/>
  <c r="AS49" i="2"/>
  <c r="AS53" i="2" s="1"/>
</calcChain>
</file>

<file path=xl/sharedStrings.xml><?xml version="1.0" encoding="utf-8"?>
<sst xmlns="http://schemas.openxmlformats.org/spreadsheetml/2006/main" count="171" uniqueCount="123">
  <si>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</si>
  <si>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</si>
  <si>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</si>
  <si>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</si>
  <si>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</si>
  <si>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</si>
  <si>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</si>
  <si>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</si>
  <si>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</si>
  <si>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</si>
  <si>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</si>
  <si>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</si>
  <si>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</si>
  <si>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</si>
  <si>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</si>
  <si>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</si>
  <si>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</si>
  <si>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</si>
  <si>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</si>
  <si>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</si>
  <si>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</si>
  <si>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</si>
  <si>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</si>
  <si>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</si>
  <si>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</si>
  <si>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</si>
  <si>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</si>
  <si>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</si>
  <si>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</si>
  <si>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</si>
  <si>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</si>
  <si>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</si>
  <si>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</si>
  <si>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</si>
  <si>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</si>
  <si>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</si>
  <si>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</si>
  <si>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</si>
  <si>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</si>
  <si>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</si>
  <si>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</si>
  <si>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</si>
  <si>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</si>
  <si>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</si>
  <si>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</si>
  <si>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</si>
  <si>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</si>
  <si>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</si>
  <si>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</si>
  <si>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</si>
  <si>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</si>
  <si>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</si>
  <si>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</si>
  <si>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</si>
  <si>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</si>
  <si>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</si>
  <si>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</si>
  <si>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</si>
  <si>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</si>
  <si>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</si>
  <si>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</si>
  <si>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Підготовка спортивного резерву та підвищення рівня фізичної підготовленості дітей дитячо-юнацькими спортивними школами.</t>
  </si>
  <si>
    <t>УСЬОГО</t>
  </si>
  <si>
    <t>затрат</t>
  </si>
  <si>
    <t>од.</t>
  </si>
  <si>
    <t>зведення планів по мережі, штатах</t>
  </si>
  <si>
    <t>зведені кошториси</t>
  </si>
  <si>
    <t>осіб</t>
  </si>
  <si>
    <t>штатний розпис, тарификація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</si>
  <si>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</si>
  <si>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</si>
  <si>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</si>
  <si>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>продукту</t>
  </si>
  <si>
    <t xml:space="preserve">     журнал обліку_x000D_
          змагань</t>
  </si>
  <si>
    <t>одиниць</t>
  </si>
  <si>
    <t>розрахунки до кошторису</t>
  </si>
  <si>
    <t>ефективності</t>
  </si>
  <si>
    <t>середні витрати на утримання одного учня комунальної дитячо-юнацької спортивної школи</t>
  </si>
  <si>
    <t>грн.</t>
  </si>
  <si>
    <t xml:space="preserve">          розрахунок</t>
  </si>
  <si>
    <t>середньомісячна заробітна плата працівника дитячо-юнацької спортивної школи, видатки на утримання якої здійснюються з бюджету</t>
  </si>
  <si>
    <t xml:space="preserve"> розрахунок</t>
  </si>
  <si>
    <t>якості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</si>
  <si>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</si>
  <si>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%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</si>
  <si>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</si>
  <si>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</si>
  <si>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</si>
  <si>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</si>
  <si>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</si>
  <si>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</si>
  <si>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</si>
  <si>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 РЕМЕЗ</t>
  </si>
  <si>
    <t>Сергій ЯМЧУК</t>
  </si>
  <si>
    <t>22771264</t>
  </si>
  <si>
    <t>22201100000</t>
  </si>
  <si>
    <t>гривень</t>
  </si>
  <si>
    <t>бюджетної програми місцевого бюджету на 2020  рік</t>
  </si>
  <si>
    <t>1115031</t>
  </si>
  <si>
    <t>Утримання та навчально-тренувальна робота комунальних дитячо-юнацьких спортивних шкіл</t>
  </si>
  <si>
    <t>0810</t>
  </si>
  <si>
    <t>Утримання та навчально-тренувальна робота комунальних дитячо-юнацьких спортивних шкіл.</t>
  </si>
  <si>
    <t>Комплексна Програма реалізації молодіжної політики та розвитку фізичної культури і спорту у м.Хмельницькому на 2017-2021 роки</t>
  </si>
  <si>
    <t xml:space="preserve">Начальник управління </t>
  </si>
  <si>
    <t>кількість комунальних дитячо-юнацьких спортивних шкіл, видатки на утримання яких здійснюються з міського бюджету</t>
  </si>
  <si>
    <t>обсяг витрат на утримання комунальних дитячо-юнацьких спортивних шкіл</t>
  </si>
  <si>
    <t>кількість штатних працівників комунальних дитячо-юнацьких спортивних шкіл</t>
  </si>
  <si>
    <t>у тому числі тренерів</t>
  </si>
  <si>
    <t>кількість учнів комунальних дитячо-юнацьких спортивних шкіл</t>
  </si>
  <si>
    <t>кількість учнів комунальних дитячо-юнацьких спортивних шкіл, що взяли участь у регіональних спортивних змаганнях</t>
  </si>
  <si>
    <t>кількість придбаного малоцінного спортивного обладнання та інвентарю для комунальних дитячо-юнацьких спортивних шкіл</t>
  </si>
  <si>
    <t>середня вартість одиниці придбаного малоцінного спортивного обладнання та інвентарю для комунальної  дитячо-юнацької спортивної школи</t>
  </si>
  <si>
    <t xml:space="preserve">(найменування головного розпорядника коштів місцевого бюджету)                        </t>
  </si>
  <si>
    <t xml:space="preserve">(найменування відповідального виконавця)                        </t>
  </si>
  <si>
    <t>5031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</si>
  <si>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</si>
  <si>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Проектні (вишукувальні ) роботи "Реконструкція тенісних кортів ДЮСШ №3 вул. Прибузька, 3/1.</t>
  </si>
  <si>
    <t xml:space="preserve">Завершення будівництва нежитлового приміщення з влаштуванням зовнішніх мереж та футбольного і тренажерного майданчиків на водно-спортивній станції по вул.Нижній Береговій, 2/1 в м.Хмельницькому ДЮСШ №2. </t>
  </si>
  <si>
    <t>Програма бюджетування за участі громадськості (Бюджет участі) міста Хмельницького (із змінами і доповненнями)</t>
  </si>
  <si>
    <t>Оновлення матеріально-технічної бази ДЮСШ</t>
  </si>
  <si>
    <t>Створення належних умов для функціонування ДЮСШ</t>
  </si>
  <si>
    <t>Бюджетний кодекс; Закон України "Про фізичну культуру і спорт"; Положення про управління молоді та спорту; Положення про дитячо-юнацьку спортивну школу; Комплексна програма реалізації молодіжної політики та розвитку фізичної культури і спорту у м. Хмельницькому на 2017-2021 роки, Рішення сесії  Хмельницької  міської ради від  11 грудня  2019 року №6 “Про бюджет міста  Хмельницького на 2020 рік», Рішення сесії Хмельницької міської ради від 17 червня 2020 року №6 «Про внесення змін до бюджету міста Хмельницького на 2020 рік», Рішення сесії Хмельницької міської ради від 07 жовтня 2020 року №1 «Про внесення змін до бюджету міста Хмельницького на 2020 рік».</t>
  </si>
  <si>
    <t>від 19.10.2020 року  №7-а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</si>
</sst>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2"/>
      <name val="Arial Cyr"/>
      <charset val="204"/>
    </font>
    <font>
      <u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7" fillId="0" borderId="0" xfId="0" applyFont="1"/>
    <xf numFmtId="0" fontId="10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22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0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6" fontId="3" fillId="0" borderId="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87" zoomScale="85" zoomScaleNormal="85" zoomScaleSheetLayoutView="100" workbookViewId="0">
      <selection activeCell="A99" sqref="A99:H99"/>
    </sheetView>
  </sheetViews>
  <sheetFormatPr defaultColWidth="9.140625" defaultRowHeight="12.75" x14ac:dyDescent="0.2"/>
  <cols>
    <col min="1" max="38" width="2.85546875" style="1" customWidth="1"/>
    <col min="39" max="39" width="0.7109375" style="1" customWidth="1"/>
    <col min="40" max="40" width="2.85546875" style="1" hidden="1" customWidth="1"/>
    <col min="41" max="43" width="2.85546875" style="1" customWidth="1"/>
    <col min="44" max="44" width="5.28515625" style="1" customWidth="1"/>
    <col min="45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36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7.45" customHeight="1" x14ac:dyDescent="0.2">
      <c r="AO4" s="86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21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5.95" customHeight="1" x14ac:dyDescent="0.2">
      <c r="AO7" s="123" t="s">
        <v>122</v>
      </c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</row>
    <row r="10" spans="1:77" ht="15.75" customHeight="1" x14ac:dyDescent="0.2">
      <c r="A10" s="124" t="s">
        <v>22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97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77" customFormat="1" ht="14.25" customHeight="1" x14ac:dyDescent="0.2">
      <c r="A13" s="23" t="s">
        <v>54</v>
      </c>
      <c r="B13" s="47">
        <v>1100000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0"/>
      <c r="N13" s="45" t="s">
        <v>89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0"/>
      <c r="AU13" s="47" t="s">
        <v>94</v>
      </c>
      <c r="AV13" s="48"/>
      <c r="AW13" s="48"/>
      <c r="AX13" s="48"/>
      <c r="AY13" s="48"/>
      <c r="AZ13" s="48"/>
      <c r="BA13" s="48"/>
      <c r="BB13" s="48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9"/>
      <c r="B14" s="49" t="s">
        <v>57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29"/>
      <c r="N14" s="50" t="s">
        <v>112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29"/>
      <c r="AU14" s="51" t="s">
        <v>56</v>
      </c>
      <c r="AV14" s="51"/>
      <c r="AW14" s="51"/>
      <c r="AX14" s="51"/>
      <c r="AY14" s="51"/>
      <c r="AZ14" s="51"/>
      <c r="BA14" s="51"/>
      <c r="BB14" s="51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9" customHeight="1" x14ac:dyDescent="0.2">
      <c r="A16" s="31" t="s">
        <v>5</v>
      </c>
      <c r="B16" s="47">
        <v>1110000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0"/>
      <c r="N16" s="45" t="s">
        <v>89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0"/>
      <c r="AU16" s="47" t="s">
        <v>94</v>
      </c>
      <c r="AV16" s="48"/>
      <c r="AW16" s="48"/>
      <c r="AX16" s="48"/>
      <c r="AY16" s="48"/>
      <c r="AZ16" s="48"/>
      <c r="BA16" s="48"/>
      <c r="BB16" s="48"/>
      <c r="BC16" s="24"/>
      <c r="BD16" s="24"/>
      <c r="BE16" s="24"/>
      <c r="BF16" s="24"/>
      <c r="BG16" s="24"/>
      <c r="BH16" s="24"/>
      <c r="BI16" s="24"/>
      <c r="BJ16" s="24"/>
      <c r="BK16" s="24"/>
      <c r="BL16" s="41"/>
      <c r="BM16" s="27"/>
      <c r="BN16" s="27"/>
      <c r="BO16" s="27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28"/>
      <c r="B17" s="51" t="s">
        <v>57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29"/>
      <c r="N17" s="50" t="s">
        <v>113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29"/>
      <c r="AU17" s="51" t="s">
        <v>56</v>
      </c>
      <c r="AV17" s="51"/>
      <c r="AW17" s="51"/>
      <c r="AX17" s="51"/>
      <c r="AY17" s="51"/>
      <c r="AZ17" s="51"/>
      <c r="BA17" s="51"/>
      <c r="BB17" s="51"/>
      <c r="BC17" s="25"/>
      <c r="BD17" s="25"/>
      <c r="BE17" s="25"/>
      <c r="BF17" s="25"/>
      <c r="BG17" s="25"/>
      <c r="BH17" s="25"/>
      <c r="BI17" s="25"/>
      <c r="BJ17" s="25"/>
      <c r="BK17" s="42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55.9" customHeight="1" x14ac:dyDescent="0.2">
      <c r="A19" s="23" t="s">
        <v>55</v>
      </c>
      <c r="B19" s="52" t="s">
        <v>98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43"/>
      <c r="N19" s="52" t="s">
        <v>114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44"/>
      <c r="AA19" s="52" t="s">
        <v>100</v>
      </c>
      <c r="AB19" s="53"/>
      <c r="AC19" s="53"/>
      <c r="AD19" s="53"/>
      <c r="AE19" s="53"/>
      <c r="AF19" s="53"/>
      <c r="AG19" s="53"/>
      <c r="AH19" s="53"/>
      <c r="AI19" s="53"/>
      <c r="AJ19" s="44"/>
      <c r="AK19" s="54" t="s">
        <v>99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4"/>
      <c r="BE19" s="47" t="s">
        <v>95</v>
      </c>
      <c r="BF19" s="48"/>
      <c r="BG19" s="48"/>
      <c r="BH19" s="48"/>
      <c r="BI19" s="48"/>
      <c r="BJ19" s="48"/>
      <c r="BK19" s="48"/>
      <c r="BL19" s="48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51" t="s">
        <v>57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5"/>
      <c r="AA20" s="49" t="s">
        <v>59</v>
      </c>
      <c r="AB20" s="49"/>
      <c r="AC20" s="49"/>
      <c r="AD20" s="49"/>
      <c r="AE20" s="49"/>
      <c r="AF20" s="49"/>
      <c r="AG20" s="49"/>
      <c r="AH20" s="49"/>
      <c r="AI20" s="49"/>
      <c r="AJ20" s="25"/>
      <c r="AK20" s="98" t="s">
        <v>115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5"/>
      <c r="BE20" s="51" t="s">
        <v>60</v>
      </c>
      <c r="BF20" s="51"/>
      <c r="BG20" s="51"/>
      <c r="BH20" s="51"/>
      <c r="BI20" s="51"/>
      <c r="BJ20" s="51"/>
      <c r="BK20" s="51"/>
      <c r="BL20" s="5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51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>
        <f>AS22+I23</f>
        <v>30705333</v>
      </c>
      <c r="V22" s="95"/>
      <c r="W22" s="95"/>
      <c r="X22" s="95"/>
      <c r="Y22" s="95"/>
      <c r="Z22" s="95"/>
      <c r="AA22" s="95"/>
      <c r="AB22" s="95"/>
      <c r="AC22" s="95"/>
      <c r="AD22" s="95"/>
      <c r="AE22" s="122" t="s">
        <v>52</v>
      </c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95">
        <f>22943822+55800-243100-19900-10000-25000-25000+2334421</f>
        <v>25011043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89" t="s">
        <v>24</v>
      </c>
      <c r="BE22" s="89"/>
      <c r="BF22" s="89"/>
      <c r="BG22" s="89"/>
      <c r="BH22" s="89"/>
      <c r="BI22" s="89"/>
      <c r="BJ22" s="89"/>
      <c r="BK22" s="89"/>
      <c r="BL22" s="89"/>
    </row>
    <row r="23" spans="1:79" ht="24.95" customHeight="1" x14ac:dyDescent="0.2">
      <c r="A23" s="89" t="s">
        <v>23</v>
      </c>
      <c r="B23" s="89"/>
      <c r="C23" s="89"/>
      <c r="D23" s="89"/>
      <c r="E23" s="89"/>
      <c r="F23" s="89"/>
      <c r="G23" s="89"/>
      <c r="H23" s="89"/>
      <c r="I23" s="95">
        <f>5590219+74450+455200-550000+150000-25579</f>
        <v>5694290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89" t="s">
        <v>25</v>
      </c>
      <c r="U23" s="89"/>
      <c r="V23" s="89"/>
      <c r="W23" s="8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84" t="s">
        <v>38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79.900000000000006" customHeight="1" x14ac:dyDescent="0.2">
      <c r="A26" s="96" t="s">
        <v>121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9" t="s">
        <v>37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27.75" customHeight="1" x14ac:dyDescent="0.2">
      <c r="A29" s="90" t="s">
        <v>29</v>
      </c>
      <c r="B29" s="90"/>
      <c r="C29" s="90"/>
      <c r="D29" s="90"/>
      <c r="E29" s="90"/>
      <c r="F29" s="90"/>
      <c r="G29" s="91" t="s">
        <v>41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61" t="s">
        <v>34</v>
      </c>
      <c r="B31" s="61"/>
      <c r="C31" s="61"/>
      <c r="D31" s="61"/>
      <c r="E31" s="61"/>
      <c r="F31" s="61"/>
      <c r="G31" s="78" t="s">
        <v>8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50</v>
      </c>
    </row>
    <row r="32" spans="1:79" ht="24" customHeight="1" x14ac:dyDescent="0.2">
      <c r="A32" s="61">
        <v>1</v>
      </c>
      <c r="B32" s="61"/>
      <c r="C32" s="61"/>
      <c r="D32" s="61"/>
      <c r="E32" s="61"/>
      <c r="F32" s="61"/>
      <c r="G32" s="107" t="s">
        <v>101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9" t="s">
        <v>39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t="58.15" customHeight="1" x14ac:dyDescent="0.2">
      <c r="A35" s="96" t="s">
        <v>88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9" t="s">
        <v>40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</row>
    <row r="38" spans="1:79" ht="18" customHeight="1" x14ac:dyDescent="0.2">
      <c r="A38" s="90" t="s">
        <v>29</v>
      </c>
      <c r="B38" s="90"/>
      <c r="C38" s="90"/>
      <c r="D38" s="90"/>
      <c r="E38" s="90"/>
      <c r="F38" s="90"/>
      <c r="G38" s="91" t="s">
        <v>26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61" t="s">
        <v>7</v>
      </c>
      <c r="B40" s="61"/>
      <c r="C40" s="61"/>
      <c r="D40" s="61"/>
      <c r="E40" s="61"/>
      <c r="F40" s="61"/>
      <c r="G40" s="78" t="s">
        <v>8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12</v>
      </c>
    </row>
    <row r="41" spans="1:79" ht="21" customHeight="1" x14ac:dyDescent="0.2">
      <c r="A41" s="61">
        <v>1</v>
      </c>
      <c r="B41" s="61"/>
      <c r="C41" s="61"/>
      <c r="D41" s="61"/>
      <c r="E41" s="61"/>
      <c r="F41" s="61"/>
      <c r="G41" s="107" t="s">
        <v>61</v>
      </c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9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9" t="s">
        <v>42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133" t="s">
        <v>96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62" t="s">
        <v>29</v>
      </c>
      <c r="B45" s="62"/>
      <c r="C45" s="62"/>
      <c r="D45" s="125" t="s">
        <v>27</v>
      </c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7"/>
      <c r="AC45" s="62" t="s">
        <v>30</v>
      </c>
      <c r="AD45" s="62"/>
      <c r="AE45" s="62"/>
      <c r="AF45" s="62"/>
      <c r="AG45" s="62"/>
      <c r="AH45" s="62"/>
      <c r="AI45" s="62"/>
      <c r="AJ45" s="62"/>
      <c r="AK45" s="62" t="s">
        <v>31</v>
      </c>
      <c r="AL45" s="62"/>
      <c r="AM45" s="62"/>
      <c r="AN45" s="62"/>
      <c r="AO45" s="62"/>
      <c r="AP45" s="62"/>
      <c r="AQ45" s="62"/>
      <c r="AR45" s="62"/>
      <c r="AS45" s="62" t="s">
        <v>28</v>
      </c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</row>
    <row r="46" spans="1:79" ht="14.45" customHeight="1" x14ac:dyDescent="0.2">
      <c r="A46" s="62"/>
      <c r="B46" s="62"/>
      <c r="C46" s="62"/>
      <c r="D46" s="128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129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62">
        <v>1</v>
      </c>
      <c r="B47" s="62"/>
      <c r="C47" s="62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61" t="s">
        <v>7</v>
      </c>
      <c r="B48" s="61"/>
      <c r="C48" s="61"/>
      <c r="D48" s="113" t="s">
        <v>8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5"/>
      <c r="AC48" s="130" t="s">
        <v>9</v>
      </c>
      <c r="AD48" s="130"/>
      <c r="AE48" s="130"/>
      <c r="AF48" s="130"/>
      <c r="AG48" s="130"/>
      <c r="AH48" s="130"/>
      <c r="AI48" s="130"/>
      <c r="AJ48" s="130"/>
      <c r="AK48" s="130" t="s">
        <v>10</v>
      </c>
      <c r="AL48" s="130"/>
      <c r="AM48" s="130"/>
      <c r="AN48" s="130"/>
      <c r="AO48" s="130"/>
      <c r="AP48" s="130"/>
      <c r="AQ48" s="130"/>
      <c r="AR48" s="130"/>
      <c r="AS48" s="102" t="s">
        <v>11</v>
      </c>
      <c r="AT48" s="130"/>
      <c r="AU48" s="130"/>
      <c r="AV48" s="130"/>
      <c r="AW48" s="130"/>
      <c r="AX48" s="130"/>
      <c r="AY48" s="130"/>
      <c r="AZ48" s="130"/>
      <c r="BA48" s="17"/>
      <c r="BB48" s="18"/>
      <c r="BC48" s="18"/>
      <c r="BD48" s="18"/>
      <c r="BE48" s="18"/>
      <c r="BF48" s="18"/>
      <c r="BG48" s="18"/>
      <c r="BH48" s="18"/>
      <c r="CA48" s="4" t="s">
        <v>14</v>
      </c>
    </row>
    <row r="49" spans="1:79" ht="21" customHeight="1" x14ac:dyDescent="0.2">
      <c r="A49" s="61">
        <v>1</v>
      </c>
      <c r="B49" s="61"/>
      <c r="C49" s="61"/>
      <c r="D49" s="107" t="s">
        <v>120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106">
        <f>22943822-243100-19900-10000-25000-25000+2334421</f>
        <v>24955243</v>
      </c>
      <c r="AD49" s="106"/>
      <c r="AE49" s="106"/>
      <c r="AF49" s="106"/>
      <c r="AG49" s="106"/>
      <c r="AH49" s="106"/>
      <c r="AI49" s="106"/>
      <c r="AJ49" s="106"/>
      <c r="AK49" s="106">
        <f>1770804+455200-10500</f>
        <v>2215504</v>
      </c>
      <c r="AL49" s="106"/>
      <c r="AM49" s="106"/>
      <c r="AN49" s="106"/>
      <c r="AO49" s="106"/>
      <c r="AP49" s="106"/>
      <c r="AQ49" s="106"/>
      <c r="AR49" s="106"/>
      <c r="AS49" s="106">
        <f>AC49+AK49</f>
        <v>27170747</v>
      </c>
      <c r="AT49" s="106"/>
      <c r="AU49" s="106"/>
      <c r="AV49" s="106"/>
      <c r="AW49" s="106"/>
      <c r="AX49" s="106"/>
      <c r="AY49" s="106"/>
      <c r="AZ49" s="106"/>
      <c r="BA49" s="19"/>
      <c r="BB49" s="19"/>
      <c r="BC49" s="19"/>
      <c r="BD49" s="19"/>
      <c r="BE49" s="19"/>
      <c r="BF49" s="19"/>
      <c r="BG49" s="19"/>
      <c r="BH49" s="19"/>
      <c r="CA49" s="1" t="s">
        <v>15</v>
      </c>
    </row>
    <row r="50" spans="1:79" ht="70.900000000000006" customHeight="1" x14ac:dyDescent="0.2">
      <c r="A50" s="113">
        <v>2</v>
      </c>
      <c r="B50" s="114"/>
      <c r="C50" s="115"/>
      <c r="D50" s="107" t="s">
        <v>117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7"/>
      <c r="AC50" s="118">
        <v>0</v>
      </c>
      <c r="AD50" s="119"/>
      <c r="AE50" s="119"/>
      <c r="AF50" s="119"/>
      <c r="AG50" s="119"/>
      <c r="AH50" s="119"/>
      <c r="AI50" s="119"/>
      <c r="AJ50" s="120"/>
      <c r="AK50" s="118">
        <v>1450000</v>
      </c>
      <c r="AL50" s="119"/>
      <c r="AM50" s="119"/>
      <c r="AN50" s="119"/>
      <c r="AO50" s="119"/>
      <c r="AP50" s="119"/>
      <c r="AQ50" s="119"/>
      <c r="AR50" s="120"/>
      <c r="AS50" s="118">
        <f>AK50</f>
        <v>1450000</v>
      </c>
      <c r="AT50" s="119"/>
      <c r="AU50" s="119"/>
      <c r="AV50" s="119"/>
      <c r="AW50" s="119"/>
      <c r="AX50" s="119"/>
      <c r="AY50" s="119"/>
      <c r="AZ50" s="120"/>
      <c r="BA50" s="19"/>
      <c r="BB50" s="19"/>
      <c r="BC50" s="19"/>
      <c r="BD50" s="19"/>
      <c r="BE50" s="19"/>
      <c r="BF50" s="19"/>
      <c r="BG50" s="19"/>
      <c r="BH50" s="19"/>
    </row>
    <row r="51" spans="1:79" ht="44.45" customHeight="1" x14ac:dyDescent="0.2">
      <c r="A51" s="113">
        <v>3</v>
      </c>
      <c r="B51" s="114"/>
      <c r="C51" s="115"/>
      <c r="D51" s="107" t="s">
        <v>116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7"/>
      <c r="AC51" s="118">
        <v>0</v>
      </c>
      <c r="AD51" s="119"/>
      <c r="AE51" s="119"/>
      <c r="AF51" s="119"/>
      <c r="AG51" s="119"/>
      <c r="AH51" s="119"/>
      <c r="AI51" s="119"/>
      <c r="AJ51" s="120"/>
      <c r="AK51" s="118">
        <f>91865-25579</f>
        <v>66286</v>
      </c>
      <c r="AL51" s="119"/>
      <c r="AM51" s="119"/>
      <c r="AN51" s="119"/>
      <c r="AO51" s="119"/>
      <c r="AP51" s="119"/>
      <c r="AQ51" s="119"/>
      <c r="AR51" s="120"/>
      <c r="AS51" s="118">
        <f>AK51</f>
        <v>66286</v>
      </c>
      <c r="AT51" s="119"/>
      <c r="AU51" s="119"/>
      <c r="AV51" s="119"/>
      <c r="AW51" s="119"/>
      <c r="AX51" s="119"/>
      <c r="AY51" s="119"/>
      <c r="AZ51" s="120"/>
      <c r="BA51" s="19"/>
      <c r="BB51" s="19"/>
      <c r="BC51" s="19"/>
      <c r="BD51" s="19"/>
      <c r="BE51" s="19"/>
      <c r="BF51" s="19"/>
      <c r="BG51" s="19"/>
      <c r="BH51" s="19"/>
    </row>
    <row r="52" spans="1:79" ht="25.15" customHeight="1" x14ac:dyDescent="0.2">
      <c r="A52" s="113">
        <v>4</v>
      </c>
      <c r="B52" s="114"/>
      <c r="C52" s="115"/>
      <c r="D52" s="107" t="s">
        <v>119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7"/>
      <c r="AC52" s="118">
        <v>55800</v>
      </c>
      <c r="AD52" s="119"/>
      <c r="AE52" s="119"/>
      <c r="AF52" s="119"/>
      <c r="AG52" s="119"/>
      <c r="AH52" s="119"/>
      <c r="AI52" s="119"/>
      <c r="AJ52" s="120"/>
      <c r="AK52" s="118">
        <v>1962500</v>
      </c>
      <c r="AL52" s="119"/>
      <c r="AM52" s="119"/>
      <c r="AN52" s="119"/>
      <c r="AO52" s="119"/>
      <c r="AP52" s="119"/>
      <c r="AQ52" s="119"/>
      <c r="AR52" s="120"/>
      <c r="AS52" s="118">
        <f>AC52+AK52</f>
        <v>2018300</v>
      </c>
      <c r="AT52" s="119"/>
      <c r="AU52" s="119"/>
      <c r="AV52" s="119"/>
      <c r="AW52" s="119"/>
      <c r="AX52" s="119"/>
      <c r="AY52" s="119"/>
      <c r="AZ52" s="120"/>
      <c r="BA52" s="19"/>
      <c r="BB52" s="19"/>
      <c r="BC52" s="19"/>
      <c r="BD52" s="19"/>
      <c r="BE52" s="19"/>
      <c r="BF52" s="19"/>
      <c r="BG52" s="19"/>
      <c r="BH52" s="19"/>
    </row>
    <row r="53" spans="1:79" s="4" customFormat="1" ht="28.15" customHeight="1" x14ac:dyDescent="0.2">
      <c r="A53" s="64"/>
      <c r="B53" s="64"/>
      <c r="C53" s="64"/>
      <c r="D53" s="67" t="s">
        <v>62</v>
      </c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5"/>
      <c r="AC53" s="63">
        <f>AC49+AC52</f>
        <v>25011043</v>
      </c>
      <c r="AD53" s="63"/>
      <c r="AE53" s="63"/>
      <c r="AF53" s="63"/>
      <c r="AG53" s="63"/>
      <c r="AH53" s="63"/>
      <c r="AI53" s="63"/>
      <c r="AJ53" s="63"/>
      <c r="AK53" s="63">
        <f>AK49+AK50+AK51+AK52</f>
        <v>5694290</v>
      </c>
      <c r="AL53" s="63"/>
      <c r="AM53" s="63"/>
      <c r="AN53" s="63"/>
      <c r="AO53" s="63"/>
      <c r="AP53" s="63"/>
      <c r="AQ53" s="63"/>
      <c r="AR53" s="63"/>
      <c r="AS53" s="63">
        <f>AS49+AS50+AS51+AS52</f>
        <v>30705333</v>
      </c>
      <c r="AT53" s="63"/>
      <c r="AU53" s="63"/>
      <c r="AV53" s="63"/>
      <c r="AW53" s="63"/>
      <c r="AX53" s="63"/>
      <c r="AY53" s="63"/>
      <c r="AZ53" s="63"/>
      <c r="BA53" s="32"/>
      <c r="BB53" s="32"/>
      <c r="BC53" s="32"/>
      <c r="BD53" s="32"/>
      <c r="BE53" s="32"/>
      <c r="BF53" s="32"/>
      <c r="BG53" s="32"/>
      <c r="BH53" s="32"/>
    </row>
    <row r="55" spans="1:79" ht="15.75" customHeight="1" x14ac:dyDescent="0.2">
      <c r="A55" s="84" t="s">
        <v>43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</row>
    <row r="56" spans="1:79" ht="15" customHeight="1" x14ac:dyDescent="0.2">
      <c r="A56" s="133" t="s">
        <v>96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2" t="s">
        <v>29</v>
      </c>
      <c r="B57" s="62"/>
      <c r="C57" s="62"/>
      <c r="D57" s="125" t="s">
        <v>35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7"/>
      <c r="AB57" s="62" t="s">
        <v>30</v>
      </c>
      <c r="AC57" s="62"/>
      <c r="AD57" s="62"/>
      <c r="AE57" s="62"/>
      <c r="AF57" s="62"/>
      <c r="AG57" s="62"/>
      <c r="AH57" s="62"/>
      <c r="AI57" s="62"/>
      <c r="AJ57" s="62" t="s">
        <v>31</v>
      </c>
      <c r="AK57" s="62"/>
      <c r="AL57" s="62"/>
      <c r="AM57" s="62"/>
      <c r="AN57" s="62"/>
      <c r="AO57" s="62"/>
      <c r="AP57" s="62"/>
      <c r="AQ57" s="62"/>
      <c r="AR57" s="62" t="s">
        <v>28</v>
      </c>
      <c r="AS57" s="62"/>
      <c r="AT57" s="62"/>
      <c r="AU57" s="62"/>
      <c r="AV57" s="62"/>
      <c r="AW57" s="62"/>
      <c r="AX57" s="62"/>
      <c r="AY57" s="62"/>
    </row>
    <row r="58" spans="1:79" ht="15" customHeight="1" x14ac:dyDescent="0.2">
      <c r="A58" s="62"/>
      <c r="B58" s="62"/>
      <c r="C58" s="62"/>
      <c r="D58" s="128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129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</row>
    <row r="59" spans="1:79" ht="15.75" customHeight="1" x14ac:dyDescent="0.2">
      <c r="A59" s="62">
        <v>1</v>
      </c>
      <c r="B59" s="62"/>
      <c r="C59" s="62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2">
        <v>3</v>
      </c>
      <c r="AC59" s="62"/>
      <c r="AD59" s="62"/>
      <c r="AE59" s="62"/>
      <c r="AF59" s="62"/>
      <c r="AG59" s="62"/>
      <c r="AH59" s="62"/>
      <c r="AI59" s="62"/>
      <c r="AJ59" s="62">
        <v>4</v>
      </c>
      <c r="AK59" s="62"/>
      <c r="AL59" s="62"/>
      <c r="AM59" s="62"/>
      <c r="AN59" s="62"/>
      <c r="AO59" s="62"/>
      <c r="AP59" s="62"/>
      <c r="AQ59" s="62"/>
      <c r="AR59" s="62">
        <v>5</v>
      </c>
      <c r="AS59" s="62"/>
      <c r="AT59" s="62"/>
      <c r="AU59" s="62"/>
      <c r="AV59" s="62"/>
      <c r="AW59" s="62"/>
      <c r="AX59" s="62"/>
      <c r="AY59" s="62"/>
    </row>
    <row r="60" spans="1:79" ht="12.75" hidden="1" customHeight="1" x14ac:dyDescent="0.2">
      <c r="A60" s="61" t="s">
        <v>7</v>
      </c>
      <c r="B60" s="61"/>
      <c r="C60" s="61"/>
      <c r="D60" s="78" t="s">
        <v>8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130" t="s">
        <v>9</v>
      </c>
      <c r="AC60" s="130"/>
      <c r="AD60" s="130"/>
      <c r="AE60" s="130"/>
      <c r="AF60" s="130"/>
      <c r="AG60" s="130"/>
      <c r="AH60" s="130"/>
      <c r="AI60" s="130"/>
      <c r="AJ60" s="130" t="s">
        <v>10</v>
      </c>
      <c r="AK60" s="130"/>
      <c r="AL60" s="130"/>
      <c r="AM60" s="130"/>
      <c r="AN60" s="130"/>
      <c r="AO60" s="130"/>
      <c r="AP60" s="130"/>
      <c r="AQ60" s="130"/>
      <c r="AR60" s="130" t="s">
        <v>11</v>
      </c>
      <c r="AS60" s="130"/>
      <c r="AT60" s="130"/>
      <c r="AU60" s="130"/>
      <c r="AV60" s="130"/>
      <c r="AW60" s="130"/>
      <c r="AX60" s="130"/>
      <c r="AY60" s="130"/>
      <c r="CA60" s="1" t="s">
        <v>16</v>
      </c>
    </row>
    <row r="61" spans="1:79" ht="42" customHeight="1" x14ac:dyDescent="0.2">
      <c r="A61" s="61">
        <v>1</v>
      </c>
      <c r="B61" s="61"/>
      <c r="C61" s="61"/>
      <c r="D61" s="107" t="s">
        <v>102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9"/>
      <c r="AB61" s="106">
        <f>22620822+2334421</f>
        <v>24955243</v>
      </c>
      <c r="AC61" s="106"/>
      <c r="AD61" s="106"/>
      <c r="AE61" s="106"/>
      <c r="AF61" s="106"/>
      <c r="AG61" s="106"/>
      <c r="AH61" s="106"/>
      <c r="AI61" s="106"/>
      <c r="AJ61" s="106">
        <f>5495419+124421</f>
        <v>5619840</v>
      </c>
      <c r="AK61" s="106"/>
      <c r="AL61" s="106"/>
      <c r="AM61" s="106"/>
      <c r="AN61" s="106"/>
      <c r="AO61" s="106"/>
      <c r="AP61" s="106"/>
      <c r="AQ61" s="106"/>
      <c r="AR61" s="106">
        <f>AB61+AJ61</f>
        <v>30575083</v>
      </c>
      <c r="AS61" s="106"/>
      <c r="AT61" s="106"/>
      <c r="AU61" s="106"/>
      <c r="AV61" s="106"/>
      <c r="AW61" s="106"/>
      <c r="AX61" s="106"/>
      <c r="AY61" s="106"/>
      <c r="CA61" s="1" t="s">
        <v>17</v>
      </c>
    </row>
    <row r="62" spans="1:79" ht="42" customHeight="1" x14ac:dyDescent="0.2">
      <c r="A62" s="113">
        <v>2</v>
      </c>
      <c r="B62" s="114"/>
      <c r="C62" s="115"/>
      <c r="D62" s="107" t="s">
        <v>118</v>
      </c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7"/>
      <c r="AB62" s="118">
        <v>55800</v>
      </c>
      <c r="AC62" s="119"/>
      <c r="AD62" s="119"/>
      <c r="AE62" s="119"/>
      <c r="AF62" s="119"/>
      <c r="AG62" s="119"/>
      <c r="AH62" s="119"/>
      <c r="AI62" s="120"/>
      <c r="AJ62" s="118">
        <v>74450</v>
      </c>
      <c r="AK62" s="119"/>
      <c r="AL62" s="119"/>
      <c r="AM62" s="119"/>
      <c r="AN62" s="119"/>
      <c r="AO62" s="119"/>
      <c r="AP62" s="119"/>
      <c r="AQ62" s="120"/>
      <c r="AR62" s="118">
        <f>AB62+AJ62</f>
        <v>130250</v>
      </c>
      <c r="AS62" s="119"/>
      <c r="AT62" s="119"/>
      <c r="AU62" s="119"/>
      <c r="AV62" s="119"/>
      <c r="AW62" s="119"/>
      <c r="AX62" s="119"/>
      <c r="AY62" s="120"/>
    </row>
    <row r="63" spans="1:79" s="4" customFormat="1" ht="24" customHeight="1" x14ac:dyDescent="0.2">
      <c r="A63" s="64"/>
      <c r="B63" s="64"/>
      <c r="C63" s="64"/>
      <c r="D63" s="110" t="s">
        <v>28</v>
      </c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2"/>
      <c r="AB63" s="63">
        <f>AB61+AB62</f>
        <v>25011043</v>
      </c>
      <c r="AC63" s="63"/>
      <c r="AD63" s="63"/>
      <c r="AE63" s="63"/>
      <c r="AF63" s="63"/>
      <c r="AG63" s="63"/>
      <c r="AH63" s="63"/>
      <c r="AI63" s="63"/>
      <c r="AJ63" s="63">
        <f>AJ61+AJ62</f>
        <v>5694290</v>
      </c>
      <c r="AK63" s="63"/>
      <c r="AL63" s="63"/>
      <c r="AM63" s="63"/>
      <c r="AN63" s="63"/>
      <c r="AO63" s="63"/>
      <c r="AP63" s="63"/>
      <c r="AQ63" s="63"/>
      <c r="AR63" s="63">
        <f>AR61+AR62</f>
        <v>30705333</v>
      </c>
      <c r="AS63" s="63"/>
      <c r="AT63" s="63"/>
      <c r="AU63" s="63"/>
      <c r="AV63" s="63"/>
      <c r="AW63" s="63"/>
      <c r="AX63" s="63"/>
      <c r="AY63" s="63"/>
    </row>
    <row r="65" spans="1:79" ht="27" customHeight="1" x14ac:dyDescent="0.2">
      <c r="A65" s="89" t="s">
        <v>44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</row>
    <row r="66" spans="1:79" ht="45.6" customHeight="1" x14ac:dyDescent="0.2">
      <c r="A66" s="62" t="s">
        <v>29</v>
      </c>
      <c r="B66" s="62"/>
      <c r="C66" s="62"/>
      <c r="D66" s="62"/>
      <c r="E66" s="62"/>
      <c r="F66" s="62"/>
      <c r="G66" s="75" t="s">
        <v>45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2" t="s">
        <v>3</v>
      </c>
      <c r="AA66" s="62"/>
      <c r="AB66" s="62"/>
      <c r="AC66" s="62"/>
      <c r="AD66" s="62"/>
      <c r="AE66" s="62" t="s">
        <v>2</v>
      </c>
      <c r="AF66" s="62"/>
      <c r="AG66" s="62"/>
      <c r="AH66" s="62"/>
      <c r="AI66" s="62"/>
      <c r="AJ66" s="62"/>
      <c r="AK66" s="62"/>
      <c r="AL66" s="62"/>
      <c r="AM66" s="62"/>
      <c r="AN66" s="62"/>
      <c r="AO66" s="75" t="s">
        <v>30</v>
      </c>
      <c r="AP66" s="76"/>
      <c r="AQ66" s="76"/>
      <c r="AR66" s="76"/>
      <c r="AS66" s="76"/>
      <c r="AT66" s="76"/>
      <c r="AU66" s="76"/>
      <c r="AV66" s="77"/>
      <c r="AW66" s="75" t="s">
        <v>31</v>
      </c>
      <c r="AX66" s="76"/>
      <c r="AY66" s="76"/>
      <c r="AZ66" s="76"/>
      <c r="BA66" s="76"/>
      <c r="BB66" s="76"/>
      <c r="BC66" s="76"/>
      <c r="BD66" s="77"/>
      <c r="BE66" s="75" t="s">
        <v>28</v>
      </c>
      <c r="BF66" s="76"/>
      <c r="BG66" s="76"/>
      <c r="BH66" s="76"/>
      <c r="BI66" s="76"/>
      <c r="BJ66" s="76"/>
      <c r="BK66" s="76"/>
      <c r="BL66" s="77"/>
    </row>
    <row r="67" spans="1:79" ht="15.75" customHeight="1" x14ac:dyDescent="0.2">
      <c r="A67" s="62">
        <v>1</v>
      </c>
      <c r="B67" s="62"/>
      <c r="C67" s="62"/>
      <c r="D67" s="62"/>
      <c r="E67" s="62"/>
      <c r="F67" s="62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2">
        <v>3</v>
      </c>
      <c r="AA67" s="62"/>
      <c r="AB67" s="62"/>
      <c r="AC67" s="62"/>
      <c r="AD67" s="62"/>
      <c r="AE67" s="62">
        <v>4</v>
      </c>
      <c r="AF67" s="62"/>
      <c r="AG67" s="62"/>
      <c r="AH67" s="62"/>
      <c r="AI67" s="62"/>
      <c r="AJ67" s="62"/>
      <c r="AK67" s="62"/>
      <c r="AL67" s="62"/>
      <c r="AM67" s="62"/>
      <c r="AN67" s="62"/>
      <c r="AO67" s="62">
        <v>5</v>
      </c>
      <c r="AP67" s="62"/>
      <c r="AQ67" s="62"/>
      <c r="AR67" s="62"/>
      <c r="AS67" s="62"/>
      <c r="AT67" s="62"/>
      <c r="AU67" s="62"/>
      <c r="AV67" s="62"/>
      <c r="AW67" s="62">
        <v>6</v>
      </c>
      <c r="AX67" s="62"/>
      <c r="AY67" s="62"/>
      <c r="AZ67" s="62"/>
      <c r="BA67" s="62"/>
      <c r="BB67" s="62"/>
      <c r="BC67" s="62"/>
      <c r="BD67" s="62"/>
      <c r="BE67" s="62">
        <v>7</v>
      </c>
      <c r="BF67" s="62"/>
      <c r="BG67" s="62"/>
      <c r="BH67" s="62"/>
      <c r="BI67" s="62"/>
      <c r="BJ67" s="62"/>
      <c r="BK67" s="62"/>
      <c r="BL67" s="62"/>
    </row>
    <row r="68" spans="1:79" ht="12.75" hidden="1" customHeight="1" x14ac:dyDescent="0.2">
      <c r="A68" s="61" t="s">
        <v>34</v>
      </c>
      <c r="B68" s="61"/>
      <c r="C68" s="61"/>
      <c r="D68" s="61"/>
      <c r="E68" s="61"/>
      <c r="F68" s="61"/>
      <c r="G68" s="78" t="s">
        <v>8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61" t="s">
        <v>20</v>
      </c>
      <c r="AA68" s="61"/>
      <c r="AB68" s="61"/>
      <c r="AC68" s="61"/>
      <c r="AD68" s="61"/>
      <c r="AE68" s="132" t="s">
        <v>33</v>
      </c>
      <c r="AF68" s="132"/>
      <c r="AG68" s="132"/>
      <c r="AH68" s="132"/>
      <c r="AI68" s="132"/>
      <c r="AJ68" s="132"/>
      <c r="AK68" s="132"/>
      <c r="AL68" s="132"/>
      <c r="AM68" s="132"/>
      <c r="AN68" s="78"/>
      <c r="AO68" s="130" t="s">
        <v>9</v>
      </c>
      <c r="AP68" s="130"/>
      <c r="AQ68" s="130"/>
      <c r="AR68" s="130"/>
      <c r="AS68" s="130"/>
      <c r="AT68" s="130"/>
      <c r="AU68" s="130"/>
      <c r="AV68" s="130"/>
      <c r="AW68" s="130" t="s">
        <v>32</v>
      </c>
      <c r="AX68" s="130"/>
      <c r="AY68" s="130"/>
      <c r="AZ68" s="130"/>
      <c r="BA68" s="130"/>
      <c r="BB68" s="130"/>
      <c r="BC68" s="130"/>
      <c r="BD68" s="130"/>
      <c r="BE68" s="130" t="s">
        <v>11</v>
      </c>
      <c r="BF68" s="130"/>
      <c r="BG68" s="130"/>
      <c r="BH68" s="130"/>
      <c r="BI68" s="130"/>
      <c r="BJ68" s="130"/>
      <c r="BK68" s="130"/>
      <c r="BL68" s="130"/>
      <c r="CA68" s="1" t="s">
        <v>18</v>
      </c>
    </row>
    <row r="69" spans="1:79" s="4" customFormat="1" ht="19.899999999999999" customHeight="1" x14ac:dyDescent="0.2">
      <c r="A69" s="64">
        <v>0</v>
      </c>
      <c r="B69" s="64"/>
      <c r="C69" s="64"/>
      <c r="D69" s="64"/>
      <c r="E69" s="64"/>
      <c r="F69" s="64"/>
      <c r="G69" s="81" t="s">
        <v>63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65"/>
      <c r="AA69" s="65"/>
      <c r="AB69" s="65"/>
      <c r="AC69" s="65"/>
      <c r="AD69" s="65"/>
      <c r="AE69" s="66"/>
      <c r="AF69" s="66"/>
      <c r="AG69" s="66"/>
      <c r="AH69" s="66"/>
      <c r="AI69" s="66"/>
      <c r="AJ69" s="66"/>
      <c r="AK69" s="66"/>
      <c r="AL69" s="66"/>
      <c r="AM69" s="66"/>
      <c r="AN69" s="67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CA69" s="4" t="s">
        <v>19</v>
      </c>
    </row>
    <row r="70" spans="1:79" ht="49.9" customHeight="1" x14ac:dyDescent="0.2">
      <c r="A70" s="61">
        <v>1</v>
      </c>
      <c r="B70" s="61"/>
      <c r="C70" s="61"/>
      <c r="D70" s="61"/>
      <c r="E70" s="61"/>
      <c r="F70" s="61"/>
      <c r="G70" s="99" t="s">
        <v>104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102" t="s">
        <v>64</v>
      </c>
      <c r="AA70" s="102"/>
      <c r="AB70" s="102"/>
      <c r="AC70" s="102"/>
      <c r="AD70" s="102"/>
      <c r="AE70" s="103" t="s">
        <v>65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106">
        <v>3</v>
      </c>
      <c r="AP70" s="106"/>
      <c r="AQ70" s="106"/>
      <c r="AR70" s="106"/>
      <c r="AS70" s="106"/>
      <c r="AT70" s="106"/>
      <c r="AU70" s="106"/>
      <c r="AV70" s="106"/>
      <c r="AW70" s="106">
        <v>3</v>
      </c>
      <c r="AX70" s="106"/>
      <c r="AY70" s="106"/>
      <c r="AZ70" s="106"/>
      <c r="BA70" s="106"/>
      <c r="BB70" s="106"/>
      <c r="BC70" s="106"/>
      <c r="BD70" s="106"/>
      <c r="BE70" s="106">
        <v>3</v>
      </c>
      <c r="BF70" s="106"/>
      <c r="BG70" s="106"/>
      <c r="BH70" s="106"/>
      <c r="BI70" s="106"/>
      <c r="BJ70" s="106"/>
      <c r="BK70" s="106"/>
      <c r="BL70" s="106"/>
    </row>
    <row r="71" spans="1:79" ht="46.15" customHeight="1" x14ac:dyDescent="0.2">
      <c r="A71" s="61">
        <v>2</v>
      </c>
      <c r="B71" s="61"/>
      <c r="C71" s="61"/>
      <c r="D71" s="61"/>
      <c r="E71" s="61"/>
      <c r="F71" s="61"/>
      <c r="G71" s="99" t="s">
        <v>105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102" t="s">
        <v>78</v>
      </c>
      <c r="AA71" s="102"/>
      <c r="AB71" s="102"/>
      <c r="AC71" s="102"/>
      <c r="AD71" s="102"/>
      <c r="AE71" s="103" t="s">
        <v>66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106">
        <f>AB63</f>
        <v>25011043</v>
      </c>
      <c r="AP71" s="106"/>
      <c r="AQ71" s="106"/>
      <c r="AR71" s="106"/>
      <c r="AS71" s="106"/>
      <c r="AT71" s="106"/>
      <c r="AU71" s="106"/>
      <c r="AV71" s="106"/>
      <c r="AW71" s="106">
        <f>AJ63</f>
        <v>5694290</v>
      </c>
      <c r="AX71" s="106"/>
      <c r="AY71" s="106"/>
      <c r="AZ71" s="106"/>
      <c r="BA71" s="106"/>
      <c r="BB71" s="106"/>
      <c r="BC71" s="106"/>
      <c r="BD71" s="106"/>
      <c r="BE71" s="106">
        <f t="shared" ref="BE71:BE86" si="0">AO71+AW71</f>
        <v>30705333</v>
      </c>
      <c r="BF71" s="106"/>
      <c r="BG71" s="106"/>
      <c r="BH71" s="106"/>
      <c r="BI71" s="106"/>
      <c r="BJ71" s="106"/>
      <c r="BK71" s="106"/>
      <c r="BL71" s="106"/>
    </row>
    <row r="72" spans="1:79" ht="39.6" customHeight="1" x14ac:dyDescent="0.2">
      <c r="A72" s="61">
        <v>3</v>
      </c>
      <c r="B72" s="61"/>
      <c r="C72" s="61"/>
      <c r="D72" s="61"/>
      <c r="E72" s="61"/>
      <c r="F72" s="61"/>
      <c r="G72" s="99" t="s">
        <v>106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102" t="s">
        <v>74</v>
      </c>
      <c r="AA72" s="102"/>
      <c r="AB72" s="102"/>
      <c r="AC72" s="102"/>
      <c r="AD72" s="102"/>
      <c r="AE72" s="103" t="s">
        <v>68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136">
        <v>193.67</v>
      </c>
      <c r="AP72" s="136"/>
      <c r="AQ72" s="136"/>
      <c r="AR72" s="136"/>
      <c r="AS72" s="136"/>
      <c r="AT72" s="136"/>
      <c r="AU72" s="136"/>
      <c r="AV72" s="136"/>
      <c r="AW72" s="106">
        <v>6</v>
      </c>
      <c r="AX72" s="106"/>
      <c r="AY72" s="106"/>
      <c r="AZ72" s="106"/>
      <c r="BA72" s="106"/>
      <c r="BB72" s="106"/>
      <c r="BC72" s="106"/>
      <c r="BD72" s="106"/>
      <c r="BE72" s="136">
        <f t="shared" si="0"/>
        <v>199.67</v>
      </c>
      <c r="BF72" s="136"/>
      <c r="BG72" s="136"/>
      <c r="BH72" s="136"/>
      <c r="BI72" s="136"/>
      <c r="BJ72" s="136"/>
      <c r="BK72" s="136"/>
      <c r="BL72" s="136"/>
    </row>
    <row r="73" spans="1:79" ht="28.9" customHeight="1" x14ac:dyDescent="0.2">
      <c r="A73" s="61">
        <v>4</v>
      </c>
      <c r="B73" s="61"/>
      <c r="C73" s="61"/>
      <c r="D73" s="61"/>
      <c r="E73" s="61"/>
      <c r="F73" s="61"/>
      <c r="G73" s="99" t="s">
        <v>107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102" t="s">
        <v>74</v>
      </c>
      <c r="AA73" s="102"/>
      <c r="AB73" s="102"/>
      <c r="AC73" s="102"/>
      <c r="AD73" s="102"/>
      <c r="AE73" s="103" t="s">
        <v>69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136">
        <v>67.67</v>
      </c>
      <c r="AP73" s="136"/>
      <c r="AQ73" s="136"/>
      <c r="AR73" s="136"/>
      <c r="AS73" s="136"/>
      <c r="AT73" s="136"/>
      <c r="AU73" s="136"/>
      <c r="AV73" s="136"/>
      <c r="AW73" s="106">
        <v>0</v>
      </c>
      <c r="AX73" s="106"/>
      <c r="AY73" s="106"/>
      <c r="AZ73" s="106"/>
      <c r="BA73" s="106"/>
      <c r="BB73" s="106"/>
      <c r="BC73" s="106"/>
      <c r="BD73" s="106"/>
      <c r="BE73" s="136">
        <f t="shared" si="0"/>
        <v>67.67</v>
      </c>
      <c r="BF73" s="136"/>
      <c r="BG73" s="136"/>
      <c r="BH73" s="136"/>
      <c r="BI73" s="136"/>
      <c r="BJ73" s="136"/>
      <c r="BK73" s="136"/>
      <c r="BL73" s="136"/>
    </row>
    <row r="74" spans="1:79" ht="28.15" customHeight="1" x14ac:dyDescent="0.2">
      <c r="A74" s="61">
        <v>5</v>
      </c>
      <c r="B74" s="61"/>
      <c r="C74" s="61"/>
      <c r="D74" s="61"/>
      <c r="E74" s="61"/>
      <c r="F74" s="61"/>
      <c r="G74" s="99" t="s">
        <v>70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102" t="s">
        <v>78</v>
      </c>
      <c r="AA74" s="102"/>
      <c r="AB74" s="102"/>
      <c r="AC74" s="102"/>
      <c r="AD74" s="102"/>
      <c r="AE74" s="103" t="s">
        <v>71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106">
        <f>157800+55800</f>
        <v>213600</v>
      </c>
      <c r="AP74" s="106"/>
      <c r="AQ74" s="106"/>
      <c r="AR74" s="106"/>
      <c r="AS74" s="106"/>
      <c r="AT74" s="106"/>
      <c r="AU74" s="106"/>
      <c r="AV74" s="106"/>
      <c r="AW74" s="106">
        <f>262350+74450</f>
        <v>336800</v>
      </c>
      <c r="AX74" s="106"/>
      <c r="AY74" s="106"/>
      <c r="AZ74" s="106"/>
      <c r="BA74" s="106"/>
      <c r="BB74" s="106"/>
      <c r="BC74" s="106"/>
      <c r="BD74" s="106"/>
      <c r="BE74" s="106">
        <f>AO74+AW74</f>
        <v>550400</v>
      </c>
      <c r="BF74" s="106"/>
      <c r="BG74" s="106"/>
      <c r="BH74" s="106"/>
      <c r="BI74" s="106"/>
      <c r="BJ74" s="106"/>
      <c r="BK74" s="106"/>
      <c r="BL74" s="106"/>
    </row>
    <row r="75" spans="1:79" s="4" customFormat="1" ht="17.45" customHeight="1" x14ac:dyDescent="0.2">
      <c r="A75" s="64">
        <v>0</v>
      </c>
      <c r="B75" s="64"/>
      <c r="C75" s="64"/>
      <c r="D75" s="64"/>
      <c r="E75" s="64"/>
      <c r="F75" s="64"/>
      <c r="G75" s="81" t="s">
        <v>72</v>
      </c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8"/>
      <c r="Z75" s="65"/>
      <c r="AA75" s="65"/>
      <c r="AB75" s="65"/>
      <c r="AC75" s="65"/>
      <c r="AD75" s="65"/>
      <c r="AE75" s="81"/>
      <c r="AF75" s="137"/>
      <c r="AG75" s="137"/>
      <c r="AH75" s="137"/>
      <c r="AI75" s="137"/>
      <c r="AJ75" s="137"/>
      <c r="AK75" s="137"/>
      <c r="AL75" s="137"/>
      <c r="AM75" s="137"/>
      <c r="AN75" s="138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</row>
    <row r="76" spans="1:79" ht="40.15" customHeight="1" x14ac:dyDescent="0.2">
      <c r="A76" s="61">
        <v>6</v>
      </c>
      <c r="B76" s="61"/>
      <c r="C76" s="61"/>
      <c r="D76" s="61"/>
      <c r="E76" s="61"/>
      <c r="F76" s="61"/>
      <c r="G76" s="139" t="s">
        <v>108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02" t="s">
        <v>67</v>
      </c>
      <c r="AA76" s="102"/>
      <c r="AB76" s="102"/>
      <c r="AC76" s="102"/>
      <c r="AD76" s="102"/>
      <c r="AE76" s="103" t="s">
        <v>73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106">
        <v>1912</v>
      </c>
      <c r="AP76" s="106"/>
      <c r="AQ76" s="106"/>
      <c r="AR76" s="106"/>
      <c r="AS76" s="106"/>
      <c r="AT76" s="106"/>
      <c r="AU76" s="106"/>
      <c r="AV76" s="106"/>
      <c r="AW76" s="106">
        <v>0</v>
      </c>
      <c r="AX76" s="106"/>
      <c r="AY76" s="106"/>
      <c r="AZ76" s="106"/>
      <c r="BA76" s="106"/>
      <c r="BB76" s="106"/>
      <c r="BC76" s="106"/>
      <c r="BD76" s="106"/>
      <c r="BE76" s="106">
        <f t="shared" si="0"/>
        <v>1912</v>
      </c>
      <c r="BF76" s="106"/>
      <c r="BG76" s="106"/>
      <c r="BH76" s="106"/>
      <c r="BI76" s="106"/>
      <c r="BJ76" s="106"/>
      <c r="BK76" s="106"/>
      <c r="BL76" s="106"/>
    </row>
    <row r="77" spans="1:79" ht="37.15" customHeight="1" x14ac:dyDescent="0.2">
      <c r="A77" s="61">
        <v>7</v>
      </c>
      <c r="B77" s="61"/>
      <c r="C77" s="61"/>
      <c r="D77" s="61"/>
      <c r="E77" s="61"/>
      <c r="F77" s="61"/>
      <c r="G77" s="139" t="s">
        <v>109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02" t="s">
        <v>67</v>
      </c>
      <c r="AA77" s="102"/>
      <c r="AB77" s="102"/>
      <c r="AC77" s="102"/>
      <c r="AD77" s="102"/>
      <c r="AE77" s="103" t="s">
        <v>73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106">
        <v>1105</v>
      </c>
      <c r="AP77" s="106"/>
      <c r="AQ77" s="106"/>
      <c r="AR77" s="106"/>
      <c r="AS77" s="106"/>
      <c r="AT77" s="106"/>
      <c r="AU77" s="106"/>
      <c r="AV77" s="106"/>
      <c r="AW77" s="106">
        <v>0</v>
      </c>
      <c r="AX77" s="106"/>
      <c r="AY77" s="106"/>
      <c r="AZ77" s="106"/>
      <c r="BA77" s="106"/>
      <c r="BB77" s="106"/>
      <c r="BC77" s="106"/>
      <c r="BD77" s="106"/>
      <c r="BE77" s="106">
        <f t="shared" si="0"/>
        <v>1105</v>
      </c>
      <c r="BF77" s="106"/>
      <c r="BG77" s="106"/>
      <c r="BH77" s="106"/>
      <c r="BI77" s="106"/>
      <c r="BJ77" s="106"/>
      <c r="BK77" s="106"/>
      <c r="BL77" s="106"/>
    </row>
    <row r="78" spans="1:79" ht="43.15" customHeight="1" x14ac:dyDescent="0.2">
      <c r="A78" s="61">
        <v>8</v>
      </c>
      <c r="B78" s="61"/>
      <c r="C78" s="61"/>
      <c r="D78" s="61"/>
      <c r="E78" s="61"/>
      <c r="F78" s="61"/>
      <c r="G78" s="139" t="s">
        <v>110</v>
      </c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1"/>
      <c r="Z78" s="102" t="s">
        <v>74</v>
      </c>
      <c r="AA78" s="102"/>
      <c r="AB78" s="102"/>
      <c r="AC78" s="102"/>
      <c r="AD78" s="102"/>
      <c r="AE78" s="103" t="s">
        <v>75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106">
        <f>131+48</f>
        <v>179</v>
      </c>
      <c r="AP78" s="106"/>
      <c r="AQ78" s="106"/>
      <c r="AR78" s="106"/>
      <c r="AS78" s="106"/>
      <c r="AT78" s="106"/>
      <c r="AU78" s="106"/>
      <c r="AV78" s="106"/>
      <c r="AW78" s="106">
        <f>13+7</f>
        <v>20</v>
      </c>
      <c r="AX78" s="106"/>
      <c r="AY78" s="106"/>
      <c r="AZ78" s="106"/>
      <c r="BA78" s="106"/>
      <c r="BB78" s="106"/>
      <c r="BC78" s="106"/>
      <c r="BD78" s="106"/>
      <c r="BE78" s="106">
        <f t="shared" si="0"/>
        <v>199</v>
      </c>
      <c r="BF78" s="106"/>
      <c r="BG78" s="106"/>
      <c r="BH78" s="106"/>
      <c r="BI78" s="106"/>
      <c r="BJ78" s="106"/>
      <c r="BK78" s="106"/>
      <c r="BL78" s="106"/>
    </row>
    <row r="79" spans="1:79" s="4" customFormat="1" ht="18.600000000000001" customHeight="1" x14ac:dyDescent="0.2">
      <c r="A79" s="64">
        <v>0</v>
      </c>
      <c r="B79" s="64"/>
      <c r="C79" s="64"/>
      <c r="D79" s="64"/>
      <c r="E79" s="64"/>
      <c r="F79" s="64"/>
      <c r="G79" s="81" t="s">
        <v>76</v>
      </c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8"/>
      <c r="Z79" s="65"/>
      <c r="AA79" s="65"/>
      <c r="AB79" s="65"/>
      <c r="AC79" s="65"/>
      <c r="AD79" s="65"/>
      <c r="AE79" s="81"/>
      <c r="AF79" s="137"/>
      <c r="AG79" s="137"/>
      <c r="AH79" s="137"/>
      <c r="AI79" s="137"/>
      <c r="AJ79" s="137"/>
      <c r="AK79" s="137"/>
      <c r="AL79" s="137"/>
      <c r="AM79" s="137"/>
      <c r="AN79" s="138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</row>
    <row r="80" spans="1:79" ht="43.15" customHeight="1" x14ac:dyDescent="0.2">
      <c r="A80" s="61">
        <v>9</v>
      </c>
      <c r="B80" s="61"/>
      <c r="C80" s="61"/>
      <c r="D80" s="61"/>
      <c r="E80" s="61"/>
      <c r="F80" s="61"/>
      <c r="G80" s="139" t="s">
        <v>77</v>
      </c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102" t="s">
        <v>78</v>
      </c>
      <c r="AA80" s="102"/>
      <c r="AB80" s="102"/>
      <c r="AC80" s="102"/>
      <c r="AD80" s="102"/>
      <c r="AE80" s="103" t="s">
        <v>79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106">
        <f>AO71/AO76</f>
        <v>13081.089435146443</v>
      </c>
      <c r="AP80" s="106"/>
      <c r="AQ80" s="106"/>
      <c r="AR80" s="106"/>
      <c r="AS80" s="106"/>
      <c r="AT80" s="106"/>
      <c r="AU80" s="106"/>
      <c r="AV80" s="106"/>
      <c r="AW80" s="106">
        <f>AW71/BE76</f>
        <v>2978.1851464435144</v>
      </c>
      <c r="AX80" s="106"/>
      <c r="AY80" s="106"/>
      <c r="AZ80" s="106"/>
      <c r="BA80" s="106"/>
      <c r="BB80" s="106"/>
      <c r="BC80" s="106"/>
      <c r="BD80" s="106"/>
      <c r="BE80" s="106">
        <f>BE71/BE76</f>
        <v>16059.274581589958</v>
      </c>
      <c r="BF80" s="106"/>
      <c r="BG80" s="106"/>
      <c r="BH80" s="106"/>
      <c r="BI80" s="106"/>
      <c r="BJ80" s="106"/>
      <c r="BK80" s="106"/>
      <c r="BL80" s="106"/>
    </row>
    <row r="81" spans="1:64" ht="49.9" customHeight="1" x14ac:dyDescent="0.2">
      <c r="A81" s="61">
        <v>10</v>
      </c>
      <c r="B81" s="61"/>
      <c r="C81" s="61"/>
      <c r="D81" s="61"/>
      <c r="E81" s="61"/>
      <c r="F81" s="61"/>
      <c r="G81" s="139" t="s">
        <v>80</v>
      </c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02" t="s">
        <v>78</v>
      </c>
      <c r="AA81" s="102"/>
      <c r="AB81" s="102"/>
      <c r="AC81" s="102"/>
      <c r="AD81" s="102"/>
      <c r="AE81" s="103" t="s">
        <v>81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106">
        <v>8372</v>
      </c>
      <c r="AP81" s="106"/>
      <c r="AQ81" s="106"/>
      <c r="AR81" s="106"/>
      <c r="AS81" s="106"/>
      <c r="AT81" s="106"/>
      <c r="AU81" s="106"/>
      <c r="AV81" s="106"/>
      <c r="AW81" s="106">
        <v>7008</v>
      </c>
      <c r="AX81" s="106"/>
      <c r="AY81" s="106"/>
      <c r="AZ81" s="106"/>
      <c r="BA81" s="106"/>
      <c r="BB81" s="106"/>
      <c r="BC81" s="106"/>
      <c r="BD81" s="106"/>
      <c r="BE81" s="106">
        <v>7690</v>
      </c>
      <c r="BF81" s="106"/>
      <c r="BG81" s="106"/>
      <c r="BH81" s="106"/>
      <c r="BI81" s="106"/>
      <c r="BJ81" s="106"/>
      <c r="BK81" s="106"/>
      <c r="BL81" s="106"/>
    </row>
    <row r="82" spans="1:64" ht="57" customHeight="1" x14ac:dyDescent="0.2">
      <c r="A82" s="61">
        <v>11</v>
      </c>
      <c r="B82" s="61"/>
      <c r="C82" s="61"/>
      <c r="D82" s="61"/>
      <c r="E82" s="61"/>
      <c r="F82" s="61"/>
      <c r="G82" s="139" t="s">
        <v>111</v>
      </c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1"/>
      <c r="Z82" s="102" t="s">
        <v>78</v>
      </c>
      <c r="AA82" s="102"/>
      <c r="AB82" s="102"/>
      <c r="AC82" s="102"/>
      <c r="AD82" s="102"/>
      <c r="AE82" s="103" t="s">
        <v>81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106">
        <f>AO74/AO78</f>
        <v>1193.2960893854749</v>
      </c>
      <c r="AP82" s="106"/>
      <c r="AQ82" s="106"/>
      <c r="AR82" s="106"/>
      <c r="AS82" s="106"/>
      <c r="AT82" s="106"/>
      <c r="AU82" s="106"/>
      <c r="AV82" s="106"/>
      <c r="AW82" s="106">
        <f>AW74/AW78</f>
        <v>16840</v>
      </c>
      <c r="AX82" s="106"/>
      <c r="AY82" s="106"/>
      <c r="AZ82" s="106"/>
      <c r="BA82" s="106"/>
      <c r="BB82" s="106"/>
      <c r="BC82" s="106"/>
      <c r="BD82" s="106"/>
      <c r="BE82" s="106">
        <f>BE74/BE78</f>
        <v>2765.8291457286432</v>
      </c>
      <c r="BF82" s="106"/>
      <c r="BG82" s="106"/>
      <c r="BH82" s="106"/>
      <c r="BI82" s="106"/>
      <c r="BJ82" s="106"/>
      <c r="BK82" s="106"/>
      <c r="BL82" s="106"/>
    </row>
    <row r="83" spans="1:64" s="4" customFormat="1" ht="18" customHeight="1" x14ac:dyDescent="0.2">
      <c r="A83" s="64">
        <v>0</v>
      </c>
      <c r="B83" s="64"/>
      <c r="C83" s="64"/>
      <c r="D83" s="64"/>
      <c r="E83" s="64"/>
      <c r="F83" s="64"/>
      <c r="G83" s="81" t="s">
        <v>82</v>
      </c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8"/>
      <c r="Z83" s="65"/>
      <c r="AA83" s="65"/>
      <c r="AB83" s="65"/>
      <c r="AC83" s="65"/>
      <c r="AD83" s="65"/>
      <c r="AE83" s="81"/>
      <c r="AF83" s="137"/>
      <c r="AG83" s="137"/>
      <c r="AH83" s="137"/>
      <c r="AI83" s="137"/>
      <c r="AJ83" s="137"/>
      <c r="AK83" s="137"/>
      <c r="AL83" s="137"/>
      <c r="AM83" s="137"/>
      <c r="AN83" s="138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</row>
    <row r="84" spans="1:64" ht="59.45" customHeight="1" x14ac:dyDescent="0.2">
      <c r="A84" s="61">
        <v>12</v>
      </c>
      <c r="B84" s="61"/>
      <c r="C84" s="61"/>
      <c r="D84" s="61"/>
      <c r="E84" s="61"/>
      <c r="F84" s="61"/>
      <c r="G84" s="139" t="s">
        <v>83</v>
      </c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1"/>
      <c r="Z84" s="102" t="s">
        <v>84</v>
      </c>
      <c r="AA84" s="102"/>
      <c r="AB84" s="102"/>
      <c r="AC84" s="102"/>
      <c r="AD84" s="102"/>
      <c r="AE84" s="103" t="s">
        <v>81</v>
      </c>
      <c r="AF84" s="104"/>
      <c r="AG84" s="104"/>
      <c r="AH84" s="104"/>
      <c r="AI84" s="104"/>
      <c r="AJ84" s="104"/>
      <c r="AK84" s="104"/>
      <c r="AL84" s="104"/>
      <c r="AM84" s="104"/>
      <c r="AN84" s="105"/>
      <c r="AO84" s="106">
        <v>105</v>
      </c>
      <c r="AP84" s="106"/>
      <c r="AQ84" s="106"/>
      <c r="AR84" s="106"/>
      <c r="AS84" s="106"/>
      <c r="AT84" s="106"/>
      <c r="AU84" s="106"/>
      <c r="AV84" s="106"/>
      <c r="AW84" s="106">
        <v>0</v>
      </c>
      <c r="AX84" s="106"/>
      <c r="AY84" s="106"/>
      <c r="AZ84" s="106"/>
      <c r="BA84" s="106"/>
      <c r="BB84" s="106"/>
      <c r="BC84" s="106"/>
      <c r="BD84" s="106"/>
      <c r="BE84" s="106">
        <f t="shared" si="0"/>
        <v>105</v>
      </c>
      <c r="BF84" s="106"/>
      <c r="BG84" s="106"/>
      <c r="BH84" s="106"/>
      <c r="BI84" s="106"/>
      <c r="BJ84" s="106"/>
      <c r="BK84" s="106"/>
      <c r="BL84" s="106"/>
    </row>
    <row r="85" spans="1:64" ht="48.6" customHeight="1" x14ac:dyDescent="0.2">
      <c r="A85" s="61">
        <v>13</v>
      </c>
      <c r="B85" s="61"/>
      <c r="C85" s="61"/>
      <c r="D85" s="61"/>
      <c r="E85" s="61"/>
      <c r="F85" s="61"/>
      <c r="G85" s="139" t="s">
        <v>85</v>
      </c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1"/>
      <c r="Z85" s="102" t="s">
        <v>84</v>
      </c>
      <c r="AA85" s="102"/>
      <c r="AB85" s="102"/>
      <c r="AC85" s="102"/>
      <c r="AD85" s="102"/>
      <c r="AE85" s="103" t="s">
        <v>81</v>
      </c>
      <c r="AF85" s="104"/>
      <c r="AG85" s="104"/>
      <c r="AH85" s="104"/>
      <c r="AI85" s="104"/>
      <c r="AJ85" s="104"/>
      <c r="AK85" s="104"/>
      <c r="AL85" s="104"/>
      <c r="AM85" s="104"/>
      <c r="AN85" s="105"/>
      <c r="AO85" s="106">
        <v>106</v>
      </c>
      <c r="AP85" s="106"/>
      <c r="AQ85" s="106"/>
      <c r="AR85" s="106"/>
      <c r="AS85" s="106"/>
      <c r="AT85" s="106"/>
      <c r="AU85" s="106"/>
      <c r="AV85" s="106"/>
      <c r="AW85" s="106">
        <v>0</v>
      </c>
      <c r="AX85" s="106"/>
      <c r="AY85" s="106"/>
      <c r="AZ85" s="106"/>
      <c r="BA85" s="106"/>
      <c r="BB85" s="106"/>
      <c r="BC85" s="106"/>
      <c r="BD85" s="106"/>
      <c r="BE85" s="106">
        <f t="shared" si="0"/>
        <v>106</v>
      </c>
      <c r="BF85" s="106"/>
      <c r="BG85" s="106"/>
      <c r="BH85" s="106"/>
      <c r="BI85" s="106"/>
      <c r="BJ85" s="106"/>
      <c r="BK85" s="106"/>
      <c r="BL85" s="106"/>
    </row>
    <row r="86" spans="1:64" ht="33.6" customHeight="1" x14ac:dyDescent="0.2">
      <c r="A86" s="61">
        <v>14</v>
      </c>
      <c r="B86" s="61"/>
      <c r="C86" s="61"/>
      <c r="D86" s="61"/>
      <c r="E86" s="61"/>
      <c r="F86" s="61"/>
      <c r="G86" s="139" t="s">
        <v>86</v>
      </c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1"/>
      <c r="Z86" s="102" t="s">
        <v>84</v>
      </c>
      <c r="AA86" s="102"/>
      <c r="AB86" s="102"/>
      <c r="AC86" s="102"/>
      <c r="AD86" s="102"/>
      <c r="AE86" s="103" t="s">
        <v>81</v>
      </c>
      <c r="AF86" s="104"/>
      <c r="AG86" s="104"/>
      <c r="AH86" s="104"/>
      <c r="AI86" s="104"/>
      <c r="AJ86" s="104"/>
      <c r="AK86" s="104"/>
      <c r="AL86" s="104"/>
      <c r="AM86" s="104"/>
      <c r="AN86" s="105"/>
      <c r="AO86" s="106">
        <v>0</v>
      </c>
      <c r="AP86" s="106"/>
      <c r="AQ86" s="106"/>
      <c r="AR86" s="106"/>
      <c r="AS86" s="106"/>
      <c r="AT86" s="106"/>
      <c r="AU86" s="106"/>
      <c r="AV86" s="106"/>
      <c r="AW86" s="142">
        <v>107.3</v>
      </c>
      <c r="AX86" s="142"/>
      <c r="AY86" s="142"/>
      <c r="AZ86" s="142"/>
      <c r="BA86" s="142"/>
      <c r="BB86" s="142"/>
      <c r="BC86" s="142"/>
      <c r="BD86" s="142"/>
      <c r="BE86" s="142">
        <f t="shared" si="0"/>
        <v>107.3</v>
      </c>
      <c r="BF86" s="142"/>
      <c r="BG86" s="142"/>
      <c r="BH86" s="142"/>
      <c r="BI86" s="142"/>
      <c r="BJ86" s="142"/>
      <c r="BK86" s="142"/>
      <c r="BL86" s="142"/>
    </row>
    <row r="87" spans="1:64" ht="37.15" customHeight="1" x14ac:dyDescent="0.2">
      <c r="A87" s="61">
        <v>15</v>
      </c>
      <c r="B87" s="61"/>
      <c r="C87" s="61"/>
      <c r="D87" s="61"/>
      <c r="E87" s="61"/>
      <c r="F87" s="61"/>
      <c r="G87" s="139" t="s">
        <v>87</v>
      </c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1"/>
      <c r="Z87" s="102" t="s">
        <v>84</v>
      </c>
      <c r="AA87" s="102"/>
      <c r="AB87" s="102"/>
      <c r="AC87" s="102"/>
      <c r="AD87" s="102"/>
      <c r="AE87" s="103" t="s">
        <v>81</v>
      </c>
      <c r="AF87" s="104"/>
      <c r="AG87" s="104"/>
      <c r="AH87" s="104"/>
      <c r="AI87" s="104"/>
      <c r="AJ87" s="104"/>
      <c r="AK87" s="104"/>
      <c r="AL87" s="104"/>
      <c r="AM87" s="104"/>
      <c r="AN87" s="105"/>
      <c r="AO87" s="142">
        <v>89.5</v>
      </c>
      <c r="AP87" s="142"/>
      <c r="AQ87" s="142"/>
      <c r="AR87" s="142"/>
      <c r="AS87" s="142"/>
      <c r="AT87" s="142"/>
      <c r="AU87" s="142"/>
      <c r="AV87" s="142"/>
      <c r="AW87" s="142">
        <v>68.7</v>
      </c>
      <c r="AX87" s="142"/>
      <c r="AY87" s="142"/>
      <c r="AZ87" s="142"/>
      <c r="BA87" s="142"/>
      <c r="BB87" s="142"/>
      <c r="BC87" s="142"/>
      <c r="BD87" s="142"/>
      <c r="BE87" s="142">
        <f>(AO87+AW87)/2</f>
        <v>79.099999999999994</v>
      </c>
      <c r="BF87" s="142"/>
      <c r="BG87" s="142"/>
      <c r="BH87" s="142"/>
      <c r="BI87" s="142"/>
      <c r="BJ87" s="142"/>
      <c r="BK87" s="142"/>
      <c r="BL87" s="142"/>
    </row>
    <row r="88" spans="1:64" x14ac:dyDescent="0.2"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</row>
    <row r="89" spans="1:64" hidden="1" x14ac:dyDescent="0.2"/>
    <row r="90" spans="1:64" ht="16.5" customHeight="1" x14ac:dyDescent="0.2">
      <c r="A90" s="68" t="s">
        <v>103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34"/>
      <c r="X90" s="34"/>
      <c r="Y90" s="34"/>
      <c r="Z90" s="34"/>
      <c r="AA90" s="34"/>
      <c r="AB90" s="34"/>
      <c r="AC90" s="35"/>
      <c r="AD90" s="35"/>
      <c r="AE90" s="35"/>
      <c r="AF90" s="35"/>
      <c r="AG90" s="35"/>
      <c r="AH90" s="34"/>
      <c r="AI90" s="34"/>
      <c r="AJ90" s="34"/>
      <c r="AK90" s="34"/>
      <c r="AL90" s="34"/>
      <c r="AM90" s="34"/>
      <c r="AN90" s="5"/>
      <c r="AO90" s="71" t="s">
        <v>92</v>
      </c>
      <c r="AP90" s="71"/>
      <c r="AQ90" s="71"/>
      <c r="AR90" s="71"/>
      <c r="AS90" s="71"/>
      <c r="AT90" s="71"/>
      <c r="AU90" s="36"/>
      <c r="AV90" s="36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</row>
    <row r="91" spans="1:64" ht="9" customHeight="1" x14ac:dyDescent="0.2">
      <c r="W91" s="56" t="s">
        <v>6</v>
      </c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O91" s="74" t="s">
        <v>53</v>
      </c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</row>
    <row r="92" spans="1:64" ht="15.75" customHeight="1" x14ac:dyDescent="0.2">
      <c r="A92" s="70" t="s">
        <v>4</v>
      </c>
      <c r="B92" s="70"/>
      <c r="C92" s="70"/>
      <c r="D92" s="70"/>
      <c r="E92" s="70"/>
      <c r="F92" s="70"/>
    </row>
    <row r="93" spans="1:64" ht="18.600000000000001" customHeight="1" x14ac:dyDescent="0.2">
      <c r="A93" s="72" t="s">
        <v>90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38"/>
      <c r="T93" s="38"/>
      <c r="U93" s="38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</row>
    <row r="94" spans="1:64" ht="16.899999999999999" customHeight="1" x14ac:dyDescent="0.2">
      <c r="A94" s="57" t="s">
        <v>48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</row>
    <row r="95" spans="1:64" ht="10.5" hidden="1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</row>
    <row r="96" spans="1:64" ht="15.6" customHeight="1" x14ac:dyDescent="0.2">
      <c r="A96" s="68" t="s">
        <v>91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34"/>
      <c r="X96" s="34"/>
      <c r="Y96" s="34"/>
      <c r="Z96" s="34"/>
      <c r="AA96" s="34"/>
      <c r="AB96" s="34"/>
      <c r="AC96" s="35"/>
      <c r="AD96" s="35"/>
      <c r="AE96" s="35"/>
      <c r="AF96" s="35"/>
      <c r="AG96" s="35"/>
      <c r="AH96" s="34"/>
      <c r="AI96" s="34"/>
      <c r="AJ96" s="34"/>
      <c r="AK96" s="34"/>
      <c r="AL96" s="34"/>
      <c r="AM96" s="34"/>
      <c r="AN96" s="5"/>
      <c r="AO96" s="71" t="s">
        <v>93</v>
      </c>
      <c r="AP96" s="71"/>
      <c r="AQ96" s="71"/>
      <c r="AR96" s="71"/>
      <c r="AS96" s="71"/>
      <c r="AT96" s="71"/>
      <c r="AU96" s="36"/>
      <c r="AV96" s="36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</row>
    <row r="97" spans="1:59" ht="10.9" customHeight="1" x14ac:dyDescent="0.2">
      <c r="W97" s="56" t="s">
        <v>6</v>
      </c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O97" s="73" t="s">
        <v>53</v>
      </c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</row>
    <row r="98" spans="1:59" ht="12.6" customHeight="1" x14ac:dyDescent="0.2">
      <c r="A98" s="59">
        <v>44123</v>
      </c>
      <c r="B98" s="60"/>
      <c r="C98" s="60"/>
      <c r="D98" s="60"/>
      <c r="E98" s="60"/>
      <c r="F98" s="60"/>
      <c r="G98" s="60"/>
      <c r="H98" s="60"/>
    </row>
    <row r="99" spans="1:59" x14ac:dyDescent="0.2">
      <c r="A99" s="56" t="s">
        <v>46</v>
      </c>
      <c r="B99" s="56"/>
      <c r="C99" s="56"/>
      <c r="D99" s="56"/>
      <c r="E99" s="56"/>
      <c r="F99" s="56"/>
      <c r="G99" s="56"/>
      <c r="H99" s="56"/>
      <c r="I99" s="33"/>
      <c r="J99" s="33"/>
      <c r="K99" s="33"/>
      <c r="L99" s="33"/>
      <c r="M99" s="33"/>
      <c r="N99" s="33"/>
      <c r="O99" s="33"/>
      <c r="P99" s="33"/>
      <c r="Q99" s="33"/>
    </row>
    <row r="100" spans="1:59" x14ac:dyDescent="0.2">
      <c r="A100" s="22" t="s">
        <v>47</v>
      </c>
    </row>
  </sheetData>
  <mergeCells count="303">
    <mergeCell ref="AK52:AR52"/>
    <mergeCell ref="AS52:AZ52"/>
    <mergeCell ref="A51:C51"/>
    <mergeCell ref="D51:AB51"/>
    <mergeCell ref="AC51:AJ51"/>
    <mergeCell ref="AK51:AR51"/>
    <mergeCell ref="AS51:AZ51"/>
    <mergeCell ref="BE85:BL85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BE82:BL82"/>
    <mergeCell ref="A83:F83"/>
    <mergeCell ref="G83:Y83"/>
    <mergeCell ref="Z83:AD83"/>
    <mergeCell ref="AE83:AN83"/>
    <mergeCell ref="AO83:AV83"/>
    <mergeCell ref="AW83:BD83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1:BL71"/>
    <mergeCell ref="A70:F70"/>
    <mergeCell ref="G70:Y70"/>
    <mergeCell ref="Z70:AD70"/>
    <mergeCell ref="AE70:AN70"/>
    <mergeCell ref="AO70:AV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D59:AA59"/>
    <mergeCell ref="D57:AA58"/>
    <mergeCell ref="A53:C53"/>
    <mergeCell ref="D53:AB53"/>
    <mergeCell ref="AC53:AJ53"/>
    <mergeCell ref="AK53:AR53"/>
    <mergeCell ref="AS53:AZ53"/>
    <mergeCell ref="A40:F40"/>
    <mergeCell ref="A41:F41"/>
    <mergeCell ref="A47:C47"/>
    <mergeCell ref="A48:C48"/>
    <mergeCell ref="G41:BL41"/>
    <mergeCell ref="A45:C46"/>
    <mergeCell ref="A44:AZ44"/>
    <mergeCell ref="D49:AB49"/>
    <mergeCell ref="AB59:AI59"/>
    <mergeCell ref="A50:C50"/>
    <mergeCell ref="A52:C52"/>
    <mergeCell ref="D50:AB50"/>
    <mergeCell ref="D52:AB52"/>
    <mergeCell ref="AC50:AJ50"/>
    <mergeCell ref="AK50:AR50"/>
    <mergeCell ref="AS50:AZ50"/>
    <mergeCell ref="AC52:AJ52"/>
    <mergeCell ref="B20:L20"/>
    <mergeCell ref="N20:Y20"/>
    <mergeCell ref="AA20:AI20"/>
    <mergeCell ref="B19:L19"/>
    <mergeCell ref="N19:Y19"/>
    <mergeCell ref="BE19:BL19"/>
    <mergeCell ref="A43:AZ43"/>
    <mergeCell ref="G40:BL40"/>
    <mergeCell ref="A25:BL25"/>
    <mergeCell ref="A26:BL26"/>
    <mergeCell ref="A28:BL28"/>
    <mergeCell ref="A31:F31"/>
    <mergeCell ref="G31:BL31"/>
    <mergeCell ref="BE69:BL69"/>
    <mergeCell ref="AO68:AV68"/>
    <mergeCell ref="AW68:BD68"/>
    <mergeCell ref="BE68:BL68"/>
    <mergeCell ref="AW69:BD69"/>
    <mergeCell ref="AO69:AV69"/>
    <mergeCell ref="AS48:AZ48"/>
    <mergeCell ref="AS47:AZ47"/>
    <mergeCell ref="AC49:AJ49"/>
    <mergeCell ref="AK47:AR47"/>
    <mergeCell ref="AK48:AR48"/>
    <mergeCell ref="BE66:BL66"/>
    <mergeCell ref="AE68:AN68"/>
    <mergeCell ref="A56:AY56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57:C58"/>
    <mergeCell ref="BE67:BL67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D45:AB46"/>
    <mergeCell ref="D47:AB47"/>
    <mergeCell ref="D48:AB48"/>
    <mergeCell ref="AC47:AJ47"/>
    <mergeCell ref="AC48:AJ48"/>
    <mergeCell ref="AC45:AJ46"/>
    <mergeCell ref="AK45:AR46"/>
    <mergeCell ref="AO2:BL2"/>
    <mergeCell ref="A65:BL65"/>
    <mergeCell ref="A66:F66"/>
    <mergeCell ref="A61:C61"/>
    <mergeCell ref="D61:AA61"/>
    <mergeCell ref="AB61:AI61"/>
    <mergeCell ref="AJ61:AQ61"/>
    <mergeCell ref="AR61:AY61"/>
    <mergeCell ref="A63:C63"/>
    <mergeCell ref="D63:AA63"/>
    <mergeCell ref="AB63:AI63"/>
    <mergeCell ref="AJ63:AQ63"/>
    <mergeCell ref="A62:C62"/>
    <mergeCell ref="D62:AA62"/>
    <mergeCell ref="AB62:AI62"/>
    <mergeCell ref="AJ62:AQ62"/>
    <mergeCell ref="AR62:AY62"/>
    <mergeCell ref="AO67:AV67"/>
    <mergeCell ref="Z67:AD67"/>
    <mergeCell ref="G66:Y66"/>
    <mergeCell ref="AO66:AV66"/>
    <mergeCell ref="AW66:BD66"/>
    <mergeCell ref="AE66:AN66"/>
    <mergeCell ref="Z66:AD66"/>
    <mergeCell ref="A96:V96"/>
    <mergeCell ref="AO96:AT96"/>
    <mergeCell ref="A67:F67"/>
    <mergeCell ref="AW67:BD67"/>
    <mergeCell ref="A71:F71"/>
    <mergeCell ref="G71:Y71"/>
    <mergeCell ref="Z71:AD71"/>
    <mergeCell ref="AE71:AN71"/>
    <mergeCell ref="AO71:AV71"/>
    <mergeCell ref="AW71:BD71"/>
    <mergeCell ref="AW70:BD70"/>
    <mergeCell ref="AE85:AN85"/>
    <mergeCell ref="AO85:AV85"/>
    <mergeCell ref="AW85:BD85"/>
    <mergeCell ref="Z85:AD85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29:F29"/>
    <mergeCell ref="B13:L13"/>
    <mergeCell ref="BE20:BL20"/>
    <mergeCell ref="AK20:BC20"/>
    <mergeCell ref="N17:AS17"/>
    <mergeCell ref="AU17:BB17"/>
    <mergeCell ref="B17:L17"/>
    <mergeCell ref="W97:AM97"/>
    <mergeCell ref="A99:H99"/>
    <mergeCell ref="A94:AS94"/>
    <mergeCell ref="A98:H98"/>
    <mergeCell ref="A68:F68"/>
    <mergeCell ref="Z68:AD68"/>
    <mergeCell ref="AB57:AI58"/>
    <mergeCell ref="AJ57:AQ58"/>
    <mergeCell ref="AR57:AY58"/>
    <mergeCell ref="AR63:AY63"/>
    <mergeCell ref="A69:F69"/>
    <mergeCell ref="Z69:AD69"/>
    <mergeCell ref="AE69:AN69"/>
    <mergeCell ref="A90:V90"/>
    <mergeCell ref="A92:F92"/>
    <mergeCell ref="W91:AM91"/>
    <mergeCell ref="AE67:AN67"/>
    <mergeCell ref="AO90:AT90"/>
    <mergeCell ref="A93:R93"/>
    <mergeCell ref="AO97:BG97"/>
    <mergeCell ref="AO91:BG91"/>
    <mergeCell ref="G67:Y67"/>
    <mergeCell ref="G68:Y68"/>
    <mergeCell ref="G69:Y69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A19:AI19"/>
    <mergeCell ref="AK19:BC19"/>
  </mergeCells>
  <phoneticPr fontId="0" type="noConversion"/>
  <conditionalFormatting sqref="G69:L69">
    <cfRule type="cellIs" dxfId="40" priority="41" stopIfTrue="1" operator="equal">
      <formula>$G68</formula>
    </cfRule>
  </conditionalFormatting>
  <conditionalFormatting sqref="D49:D51">
    <cfRule type="cellIs" dxfId="39" priority="42" stopIfTrue="1" operator="equal">
      <formula>$D48</formula>
    </cfRule>
  </conditionalFormatting>
  <conditionalFormatting sqref="A69:F69">
    <cfRule type="cellIs" dxfId="38" priority="43" stopIfTrue="1" operator="equal">
      <formula>0</formula>
    </cfRule>
  </conditionalFormatting>
  <conditionalFormatting sqref="D53">
    <cfRule type="cellIs" dxfId="37" priority="40" stopIfTrue="1" operator="equal">
      <formula>$D49</formula>
    </cfRule>
  </conditionalFormatting>
  <conditionalFormatting sqref="G70">
    <cfRule type="cellIs" dxfId="36" priority="37" stopIfTrue="1" operator="equal">
      <formula>$G69</formula>
    </cfRule>
  </conditionalFormatting>
  <conditionalFormatting sqref="A70:F70">
    <cfRule type="cellIs" dxfId="35" priority="38" stopIfTrue="1" operator="equal">
      <formula>0</formula>
    </cfRule>
  </conditionalFormatting>
  <conditionalFormatting sqref="G71">
    <cfRule type="cellIs" dxfId="34" priority="35" stopIfTrue="1" operator="equal">
      <formula>$G70</formula>
    </cfRule>
  </conditionalFormatting>
  <conditionalFormatting sqref="A71:F71">
    <cfRule type="cellIs" dxfId="33" priority="36" stopIfTrue="1" operator="equal">
      <formula>0</formula>
    </cfRule>
  </conditionalFormatting>
  <conditionalFormatting sqref="G72">
    <cfRule type="cellIs" dxfId="32" priority="33" stopIfTrue="1" operator="equal">
      <formula>$G71</formula>
    </cfRule>
  </conditionalFormatting>
  <conditionalFormatting sqref="A72:F72">
    <cfRule type="cellIs" dxfId="31" priority="34" stopIfTrue="1" operator="equal">
      <formula>0</formula>
    </cfRule>
  </conditionalFormatting>
  <conditionalFormatting sqref="G73">
    <cfRule type="cellIs" dxfId="30" priority="31" stopIfTrue="1" operator="equal">
      <formula>$G72</formula>
    </cfRule>
  </conditionalFormatting>
  <conditionalFormatting sqref="A73:F73">
    <cfRule type="cellIs" dxfId="29" priority="32" stopIfTrue="1" operator="equal">
      <formula>0</formula>
    </cfRule>
  </conditionalFormatting>
  <conditionalFormatting sqref="G74">
    <cfRule type="cellIs" dxfId="28" priority="29" stopIfTrue="1" operator="equal">
      <formula>$G73</formula>
    </cfRule>
  </conditionalFormatting>
  <conditionalFormatting sqref="A74:F74">
    <cfRule type="cellIs" dxfId="27" priority="30" stopIfTrue="1" operator="equal">
      <formula>0</formula>
    </cfRule>
  </conditionalFormatting>
  <conditionalFormatting sqref="G75">
    <cfRule type="cellIs" dxfId="26" priority="27" stopIfTrue="1" operator="equal">
      <formula>$G74</formula>
    </cfRule>
  </conditionalFormatting>
  <conditionalFormatting sqref="A75:F75">
    <cfRule type="cellIs" dxfId="25" priority="28" stopIfTrue="1" operator="equal">
      <formula>0</formula>
    </cfRule>
  </conditionalFormatting>
  <conditionalFormatting sqref="G76">
    <cfRule type="cellIs" dxfId="24" priority="25" stopIfTrue="1" operator="equal">
      <formula>$G75</formula>
    </cfRule>
  </conditionalFormatting>
  <conditionalFormatting sqref="A76:F76">
    <cfRule type="cellIs" dxfId="23" priority="26" stopIfTrue="1" operator="equal">
      <formula>0</formula>
    </cfRule>
  </conditionalFormatting>
  <conditionalFormatting sqref="G77">
    <cfRule type="cellIs" dxfId="22" priority="23" stopIfTrue="1" operator="equal">
      <formula>$G76</formula>
    </cfRule>
  </conditionalFormatting>
  <conditionalFormatting sqref="A77:F77">
    <cfRule type="cellIs" dxfId="21" priority="24" stopIfTrue="1" operator="equal">
      <formula>0</formula>
    </cfRule>
  </conditionalFormatting>
  <conditionalFormatting sqref="G78">
    <cfRule type="cellIs" dxfId="20" priority="21" stopIfTrue="1" operator="equal">
      <formula>$G77</formula>
    </cfRule>
  </conditionalFormatting>
  <conditionalFormatting sqref="A78:F78">
    <cfRule type="cellIs" dxfId="19" priority="22" stopIfTrue="1" operator="equal">
      <formula>0</formula>
    </cfRule>
  </conditionalFormatting>
  <conditionalFormatting sqref="G79">
    <cfRule type="cellIs" dxfId="18" priority="19" stopIfTrue="1" operator="equal">
      <formula>$G78</formula>
    </cfRule>
  </conditionalFormatting>
  <conditionalFormatting sqref="A79:F79">
    <cfRule type="cellIs" dxfId="17" priority="20" stopIfTrue="1" operator="equal">
      <formula>0</formula>
    </cfRule>
  </conditionalFormatting>
  <conditionalFormatting sqref="G80">
    <cfRule type="cellIs" dxfId="16" priority="17" stopIfTrue="1" operator="equal">
      <formula>$G79</formula>
    </cfRule>
  </conditionalFormatting>
  <conditionalFormatting sqref="A80:F80">
    <cfRule type="cellIs" dxfId="15" priority="18" stopIfTrue="1" operator="equal">
      <formula>0</formula>
    </cfRule>
  </conditionalFormatting>
  <conditionalFormatting sqref="G81">
    <cfRule type="cellIs" dxfId="14" priority="15" stopIfTrue="1" operator="equal">
      <formula>$G80</formula>
    </cfRule>
  </conditionalFormatting>
  <conditionalFormatting sqref="A81:F81">
    <cfRule type="cellIs" dxfId="13" priority="16" stopIfTrue="1" operator="equal">
      <formula>0</formula>
    </cfRule>
  </conditionalFormatting>
  <conditionalFormatting sqref="G82">
    <cfRule type="cellIs" dxfId="12" priority="13" stopIfTrue="1" operator="equal">
      <formula>$G81</formula>
    </cfRule>
  </conditionalFormatting>
  <conditionalFormatting sqref="A82:F82">
    <cfRule type="cellIs" dxfId="11" priority="14" stopIfTrue="1" operator="equal">
      <formula>0</formula>
    </cfRule>
  </conditionalFormatting>
  <conditionalFormatting sqref="G83">
    <cfRule type="cellIs" dxfId="10" priority="11" stopIfTrue="1" operator="equal">
      <formula>$G82</formula>
    </cfRule>
  </conditionalFormatting>
  <conditionalFormatting sqref="A83:F83">
    <cfRule type="cellIs" dxfId="9" priority="12" stopIfTrue="1" operator="equal">
      <formula>0</formula>
    </cfRule>
  </conditionalFormatting>
  <conditionalFormatting sqref="G84">
    <cfRule type="cellIs" dxfId="8" priority="9" stopIfTrue="1" operator="equal">
      <formula>$G83</formula>
    </cfRule>
  </conditionalFormatting>
  <conditionalFormatting sqref="A84:F84">
    <cfRule type="cellIs" dxfId="7" priority="10" stopIfTrue="1" operator="equal">
      <formula>0</formula>
    </cfRule>
  </conditionalFormatting>
  <conditionalFormatting sqref="G85">
    <cfRule type="cellIs" dxfId="6" priority="7" stopIfTrue="1" operator="equal">
      <formula>$G84</formula>
    </cfRule>
  </conditionalFormatting>
  <conditionalFormatting sqref="A85:F85">
    <cfRule type="cellIs" dxfId="5" priority="8" stopIfTrue="1" operator="equal">
      <formula>0</formula>
    </cfRule>
  </conditionalFormatting>
  <conditionalFormatting sqref="G86">
    <cfRule type="cellIs" dxfId="4" priority="5" stopIfTrue="1" operator="equal">
      <formula>$G85</formula>
    </cfRule>
  </conditionalFormatting>
  <conditionalFormatting sqref="A86:F86">
    <cfRule type="cellIs" dxfId="3" priority="6" stopIfTrue="1" operator="equal">
      <formula>0</formula>
    </cfRule>
  </conditionalFormatting>
  <conditionalFormatting sqref="G87">
    <cfRule type="cellIs" dxfId="2" priority="3" stopIfTrue="1" operator="equal">
      <formula>$G86</formula>
    </cfRule>
  </conditionalFormatting>
  <conditionalFormatting sqref="A87:F87">
    <cfRule type="cellIs" dxfId="1" priority="4" stopIfTrue="1" operator="equal">
      <formula>0</formula>
    </cfRule>
  </conditionalFormatting>
  <conditionalFormatting sqref="D52">
    <cfRule type="cellIs" dxfId="0" priority="45" stopIfTrue="1" operator="equal">
      <formula>$D49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1115031</vt:lpstr>
      <vt:lpstr>'1115031'!Область_друку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2020-10-26T13:07:15Z</cp:lastPrinted>
  <dcterms:created xsi:type="dcterms:W3CDTF">2016-08-15T09:54:21Z</dcterms:created>
  <dcterms:modified xsi:type="dcterms:W3CDTF">2020-10-26T13:07:19Z</dcterms:modified>
</cp:coreProperties>
</file>