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7310" sheetId="26" r:id="rId1"/>
  </sheets>
  <definedNames>
    <definedName name="_xlnm.Print_Area" localSheetId="0">'1217310'!$A$1:$Y$109</definedName>
  </definedNames>
  <calcPr calcId="152511"/>
</workbook>
</file>

<file path=xl/calcChain.xml><?xml version="1.0" encoding="utf-8"?>
<calcChain xmlns="http://schemas.openxmlformats.org/spreadsheetml/2006/main">
  <c r="W81" i="26" l="1"/>
  <c r="W75" i="26"/>
  <c r="U98" i="26"/>
  <c r="V98" i="26" s="1"/>
  <c r="U80" i="26"/>
  <c r="V80" i="26" s="1"/>
  <c r="W95" i="26"/>
  <c r="T88" i="26"/>
  <c r="T71" i="26"/>
  <c r="T77" i="26" s="1"/>
  <c r="W77" i="26" s="1"/>
  <c r="T72" i="26"/>
  <c r="T91" i="26"/>
  <c r="W91" i="26" s="1"/>
  <c r="W94" i="26"/>
  <c r="B107" i="26"/>
  <c r="W74" i="26"/>
  <c r="W89" i="26"/>
  <c r="W88" i="26"/>
  <c r="W92" i="26"/>
  <c r="T87" i="26"/>
  <c r="R54" i="26" s="1"/>
  <c r="U54" i="26" s="1"/>
  <c r="T78" i="26"/>
  <c r="W78" i="26"/>
  <c r="W87" i="26"/>
  <c r="T70" i="26"/>
  <c r="W70" i="26" s="1"/>
  <c r="W72" i="26"/>
  <c r="W97" i="26"/>
  <c r="R53" i="26"/>
  <c r="U53" i="26" s="1"/>
  <c r="U55" i="26" s="1"/>
  <c r="W98" i="26"/>
  <c r="W80" i="26"/>
  <c r="F32" i="26" l="1"/>
  <c r="F30" i="26" s="1"/>
  <c r="R55" i="26"/>
  <c r="R61" i="26" s="1"/>
  <c r="W71" i="26"/>
  <c r="U61" i="26" l="1"/>
  <c r="R62" i="26"/>
  <c r="U62" i="26" s="1"/>
</calcChain>
</file>

<file path=xl/sharedStrings.xml><?xml version="1.0" encoding="utf-8"?>
<sst xmlns="http://schemas.openxmlformats.org/spreadsheetml/2006/main" count="172" uniqueCount="109">
  <si>
    <t>Будівництво об’єктів житлово-комунального господарства</t>
  </si>
  <si>
    <t>будівництво центру поводження з тваринами КП «Надія» по вул. Заводській, 165 в м. Хмельницькому</t>
  </si>
  <si>
    <t>0443</t>
  </si>
  <si>
    <t xml:space="preserve">од. </t>
  </si>
  <si>
    <t>рішення сесії міської ради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</si>
  <si>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</si>
  <si>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</si>
  <si>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</si>
  <si>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</si>
  <si>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</si>
  <si>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</si>
  <si>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</si>
  <si>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</si>
  <si>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</si>
  <si>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Підстави для виконання бюджетної програми:</t>
  </si>
  <si>
    <t>6.</t>
  </si>
  <si>
    <t>7.</t>
  </si>
  <si>
    <t>С. Ямчук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</si>
  <si>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</si>
  <si>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</si>
  <si>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</si>
  <si>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</si>
  <si>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</si>
  <si>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титульний список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</si>
  <si>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</si>
  <si>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</si>
  <si>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</si>
  <si>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</si>
  <si>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</si>
  <si>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</si>
  <si>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</si>
  <si>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</si>
  <si>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</si>
  <si>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</si>
  <si>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</si>
  <si>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</si>
  <si>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Забезпечення розвитку інфрастуктури території</t>
  </si>
  <si>
    <t>од.</t>
  </si>
  <si>
    <t>Начальник управління житлово-комунального господарства</t>
  </si>
  <si>
    <t>В. Новачок</t>
  </si>
  <si>
    <t>(ініціали та прізвище)</t>
  </si>
  <si>
    <t>Начальник фінансового управління</t>
  </si>
  <si>
    <t>Завдання 1. Забезпечення будівництва об’єктів</t>
  </si>
  <si>
    <t>Завдання 2. Забезпечення реконструкції об’єктів</t>
  </si>
  <si>
    <t xml:space="preserve">ЗАТВЕРДЖЕНО </t>
  </si>
  <si>
    <t>управління житлово-комунального господарства Хмельницької міської ради</t>
  </si>
  <si>
    <t>обсяг видатків, в т.ч.: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</si>
  <si>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</si>
  <si>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r>
      <t xml:space="preserve">Завдання 2. </t>
    </r>
    <r>
      <rPr>
        <sz val="12"/>
        <rFont val="Times New Roman"/>
        <family val="1"/>
        <charset val="204"/>
      </rPr>
      <t>Забезпечення реконструкції та реставрації об’єктів</t>
    </r>
  </si>
  <si>
    <t>обсяг видатків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</si>
  <si>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</si>
  <si>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</si>
  <si>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</si>
  <si>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</si>
  <si>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</si>
  <si>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</si>
  <si>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Перелік місцевих/ регіональних програм, що виконуються у складі бюджетної програми:</t>
  </si>
  <si>
    <t>Найменування місцевої/ регіональної програми</t>
  </si>
  <si>
    <t>Результативні показники бюджетної програми:</t>
  </si>
  <si>
    <t>Показник</t>
  </si>
  <si>
    <t>затрат</t>
  </si>
  <si>
    <t>продукту</t>
  </si>
  <si>
    <t>ефективності</t>
  </si>
  <si>
    <t>якості</t>
  </si>
  <si>
    <t>грн.</t>
  </si>
  <si>
    <t>кількість об'єктів нового будівництва</t>
  </si>
  <si>
    <t>Забезпечення будівництва об’єктів</t>
  </si>
  <si>
    <t>Забезпечення реконструкції об’єктів</t>
  </si>
  <si>
    <t>кількість житлових будинків, в яких необхідно та планується виконати роботи з реконструкції покрівель</t>
  </si>
  <si>
    <t>питома вага кількості житлових будинків, в яких заплановано виконати роботи з реконструкції покрівель до кількості житлових будинків, в яких необхідно виконати роботи з реконструкції покрівель</t>
  </si>
  <si>
    <t>реконструкція покрівель житлових будинків</t>
  </si>
  <si>
    <t>середні витрати на виконання робіт з реконструкції покрівлі в 1 житловому будинку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</si>
  <si>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</si>
  <si>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</si>
  <si>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</si>
  <si>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</si>
  <si>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</si>
  <si>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</si>
  <si>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8.</t>
  </si>
  <si>
    <t>Завдання бюджетної програми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</si>
  <si>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</si>
  <si>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Фінансове управління Хмельницької міської ради</t>
  </si>
  <si>
    <t>Дата погодження</t>
  </si>
  <si>
    <t>М.П.</t>
  </si>
  <si>
    <t>бюджету на 2020 рік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</si>
  <si>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</si>
  <si>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</si>
  <si>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</si>
  <si>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</si>
  <si>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</si>
  <si>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</si>
  <si>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</si>
  <si>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співфінансування робіт з реконструкції покрівель багатоквартирних житлових будинків м.Хмельницького на 2018-2022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</si>
  <si>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Програма утримання та розвитку житлово-комунального господарства та благоустрою м.Хмельницького на 2017-2020 роки, Програма співфінансування робіт з реконструкції покрівель багатоквартирних житлових будинків м.Хмельницького на 2018-2022 роки</t>
  </si>
  <si>
    <t>гривень</t>
  </si>
  <si>
    <t>витрати на будівництво центру поводження з тваринами</t>
  </si>
  <si>
    <t>(найменування відповідального виконавця)</t>
  </si>
  <si>
    <t>22201100000</t>
  </si>
  <si>
    <t>будівництво парку "Молодіжний" на вул. С. Бандери в м. Хмельницькому (розробка ПКД)</t>
  </si>
  <si>
    <t>кількість проектно-кошторисної документації, яку необхідно та планується розробити</t>
  </si>
  <si>
    <t>витрати на розробку ПКД на будівництво парку "Молодіжний"</t>
  </si>
  <si>
    <t>відсоток передбачених коштів на розробку ПКД на будівництво парку "Молодіжний" на вул. С. Бандери в м. Хмельницькому відповідно до зведеного кошторису на проектні і вишукувальні роботи</t>
  </si>
  <si>
    <t>кв. м</t>
  </si>
  <si>
    <t xml:space="preserve">відсоток передбачених коштів з початку будівництва об'єкта - будівництво центру поводження з тваринами КП «Надія» відповідно до проектно-кошторисної документації </t>
  </si>
  <si>
    <t xml:space="preserve">реконструкція прв. Перемоги з улаштуванням виїзду на вул. Свободи </t>
  </si>
  <si>
    <t>площа реконструкції прв. Перемоги з улаштуванням виїзду на вул. Свободи, що необхідно та планується реконструювати</t>
  </si>
  <si>
    <t>середні витрати на 1 кв.м площі реконструкції прв. Перемоги з улаштуванням виїзду на вул. Свободи</t>
  </si>
  <si>
    <t xml:space="preserve">відсоток передбачених коштів з початку реконструкції об'єкта - реконструкція прв. Перемоги з улаштуванням виїзду на вул. Свободи відповідно до проектно-кошторисної документації 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</si>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</sst>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9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59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0" fontId="7" fillId="0" borderId="0" xfId="8" applyFont="1" applyBorder="1" applyAlignment="1">
      <alignment vertical="top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7" applyFont="1" applyBorder="1" applyAlignment="1"/>
    <xf numFmtId="1" fontId="7" fillId="0" borderId="0" xfId="7" applyNumberFormat="1" applyFont="1" applyBorder="1" applyAlignment="1">
      <alignment horizontal="center" vertical="center" wrapText="1"/>
    </xf>
    <xf numFmtId="0" fontId="7" fillId="0" borderId="0" xfId="7" applyFont="1" applyBorder="1" applyAlignment="1">
      <alignment horizontal="left" vertical="center" wrapText="1"/>
    </xf>
    <xf numFmtId="0" fontId="7" fillId="0" borderId="0" xfId="8" applyFont="1" applyBorder="1"/>
    <xf numFmtId="1" fontId="7" fillId="0" borderId="5" xfId="7" applyNumberFormat="1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0" fillId="0" borderId="0" xfId="0" applyAlignment="1"/>
    <xf numFmtId="0" fontId="11" fillId="0" borderId="5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5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16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2" fontId="7" fillId="0" borderId="0" xfId="0" applyNumberFormat="1" applyFont="1" applyBorder="1" applyAlignment="1">
      <alignment horizontal="center" vertical="center" wrapText="1"/>
    </xf>
    <xf numFmtId="1" fontId="7" fillId="0" borderId="7" xfId="7" applyNumberFormat="1" applyFont="1" applyBorder="1" applyAlignment="1">
      <alignment horizontal="center" vertical="center" wrapText="1"/>
    </xf>
    <xf numFmtId="0" fontId="7" fillId="0" borderId="0" xfId="8" applyFont="1" applyFill="1" applyBorder="1" applyAlignment="1">
      <alignment vertical="top" wrapText="1"/>
    </xf>
    <xf numFmtId="0" fontId="10" fillId="0" borderId="8" xfId="8" applyFont="1" applyBorder="1" applyAlignment="1">
      <alignment vertical="center" wrapText="1"/>
    </xf>
    <xf numFmtId="4" fontId="7" fillId="0" borderId="0" xfId="7" applyNumberFormat="1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7" applyFont="1" applyBorder="1" applyAlignment="1">
      <alignment vertical="center" wrapText="1"/>
    </xf>
    <xf numFmtId="4" fontId="7" fillId="0" borderId="9" xfId="7" applyNumberFormat="1" applyFont="1" applyBorder="1" applyAlignment="1">
      <alignment vertical="center" wrapText="1"/>
    </xf>
    <xf numFmtId="0" fontId="0" fillId="0" borderId="5" xfId="0" applyBorder="1" applyAlignment="1">
      <alignment horizontal="left"/>
    </xf>
    <xf numFmtId="4" fontId="11" fillId="0" borderId="9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8" fillId="0" borderId="0" xfId="8" applyFont="1" applyBorder="1" applyAlignment="1">
      <alignment vertical="center"/>
    </xf>
    <xf numFmtId="0" fontId="8" fillId="0" borderId="0" xfId="8" applyFont="1" applyBorder="1" applyAlignment="1">
      <alignment vertical="top" wrapText="1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49" fontId="7" fillId="0" borderId="0" xfId="8" applyNumberFormat="1" applyFont="1" applyBorder="1" applyAlignment="1"/>
    <xf numFmtId="0" fontId="7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1" fillId="0" borderId="9" xfId="7" applyFont="1" applyBorder="1" applyAlignment="1">
      <alignment horizontal="left" vertical="center" wrapText="1"/>
    </xf>
    <xf numFmtId="0" fontId="11" fillId="0" borderId="11" xfId="7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1" fillId="0" borderId="5" xfId="7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7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14" fontId="18" fillId="0" borderId="8" xfId="8" applyNumberFormat="1" applyFont="1" applyBorder="1" applyAlignment="1">
      <alignment horizontal="center" vertical="center"/>
    </xf>
    <xf numFmtId="14" fontId="18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2" fontId="7" fillId="0" borderId="9" xfId="0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2" fontId="7" fillId="0" borderId="12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left"/>
    </xf>
    <xf numFmtId="173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" fontId="7" fillId="0" borderId="5" xfId="7" applyNumberFormat="1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left"/>
    </xf>
    <xf numFmtId="0" fontId="11" fillId="0" borderId="5" xfId="7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7" xfId="7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0" fillId="0" borderId="8" xfId="8" applyFont="1" applyBorder="1" applyAlignment="1">
      <alignment vertical="center" wrapText="1"/>
    </xf>
    <xf numFmtId="0" fontId="7" fillId="0" borderId="0" xfId="8" applyFont="1" applyAlignment="1">
      <alignment horizontal="left" wrapText="1"/>
    </xf>
    <xf numFmtId="0" fontId="7" fillId="0" borderId="6" xfId="8" applyFont="1" applyBorder="1" applyAlignment="1">
      <alignment horizontal="center" wrapText="1"/>
    </xf>
    <xf numFmtId="0" fontId="7" fillId="0" borderId="5" xfId="7" applyFont="1" applyBorder="1" applyAlignment="1">
      <alignment horizontal="left" vertical="center" wrapText="1"/>
    </xf>
    <xf numFmtId="4" fontId="7" fillId="0" borderId="8" xfId="8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8" applyFont="1" applyBorder="1" applyAlignment="1">
      <alignment horizontal="left" vertical="top" wrapText="1"/>
    </xf>
    <xf numFmtId="4" fontId="7" fillId="0" borderId="13" xfId="8" applyNumberFormat="1" applyFont="1" applyBorder="1" applyAlignment="1">
      <alignment horizontal="center" vertical="center"/>
    </xf>
    <xf numFmtId="0" fontId="7" fillId="2" borderId="0" xfId="8" applyFont="1" applyFill="1" applyBorder="1" applyAlignment="1">
      <alignment horizontal="left" vertical="top" wrapText="1"/>
    </xf>
    <xf numFmtId="0" fontId="7" fillId="0" borderId="5" xfId="7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8" applyFont="1" applyFill="1" applyBorder="1" applyAlignment="1" applyProtection="1">
      <alignment horizontal="left" wrapText="1"/>
    </xf>
    <xf numFmtId="0" fontId="7" fillId="0" borderId="9" xfId="7" applyFont="1" applyBorder="1" applyAlignment="1">
      <alignment vertical="center" wrapText="1"/>
    </xf>
    <xf numFmtId="0" fontId="7" fillId="0" borderId="11" xfId="7" applyFont="1" applyBorder="1" applyAlignment="1">
      <alignment vertical="center" wrapText="1"/>
    </xf>
    <xf numFmtId="0" fontId="7" fillId="0" borderId="12" xfId="7" applyFont="1" applyBorder="1" applyAlignment="1">
      <alignment vertical="center" wrapText="1"/>
    </xf>
    <xf numFmtId="0" fontId="7" fillId="0" borderId="6" xfId="8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2" xfId="7" applyFont="1" applyBorder="1" applyAlignment="1">
      <alignment horizontal="center" vertical="center"/>
    </xf>
    <xf numFmtId="4" fontId="11" fillId="0" borderId="5" xfId="7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7" fillId="0" borderId="5" xfId="7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left"/>
    </xf>
    <xf numFmtId="0" fontId="7" fillId="0" borderId="9" xfId="7" applyFont="1" applyBorder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0" fontId="7" fillId="0" borderId="12" xfId="7" applyFont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" fontId="7" fillId="0" borderId="5" xfId="7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left"/>
    </xf>
    <xf numFmtId="0" fontId="7" fillId="0" borderId="6" xfId="8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49" fontId="7" fillId="0" borderId="6" xfId="8" applyNumberFormat="1" applyFont="1" applyBorder="1" applyAlignment="1">
      <alignment horizontal="center"/>
    </xf>
    <xf numFmtId="0" fontId="7" fillId="0" borderId="0" xfId="8" applyFont="1" applyBorder="1" applyAlignment="1">
      <alignment horizontal="center" vertical="top" wrapText="1"/>
    </xf>
    <xf numFmtId="0" fontId="7" fillId="0" borderId="0" xfId="8" applyFont="1" applyBorder="1" applyAlignment="1">
      <alignment horizontal="center" vertical="top"/>
    </xf>
    <xf numFmtId="0" fontId="7" fillId="0" borderId="10" xfId="8" applyFont="1" applyBorder="1" applyAlignment="1">
      <alignment horizontal="center" vertical="top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tabSelected="1" zoomScaleNormal="100" zoomScaleSheetLayoutView="100" workbookViewId="0">
      <selection activeCell="T78" sqref="T78:V78"/>
    </sheetView>
  </sheetViews>
  <sheetFormatPr defaultRowHeight="11.25"/>
  <cols>
    <col min="1" max="1" width="4.5" customWidth="1"/>
    <col min="2" max="2" width="8" customWidth="1"/>
    <col min="3" max="4" width="11" customWidth="1"/>
    <col min="6" max="6" width="11" customWidth="1"/>
    <col min="7" max="7" width="9" customWidth="1"/>
    <col min="8" max="8" width="12.5" customWidth="1"/>
    <col min="9" max="9" width="10.1640625" customWidth="1"/>
    <col min="10" max="10" width="11.6640625" customWidth="1"/>
    <col min="11" max="11" width="21.83203125" customWidth="1"/>
    <col min="12" max="13" width="8.1640625" customWidth="1"/>
    <col min="14" max="14" width="10" customWidth="1"/>
    <col min="15" max="15" width="9.6640625" customWidth="1"/>
    <col min="16" max="16" width="8.33203125" customWidth="1"/>
    <col min="17" max="17" width="13.1640625" customWidth="1"/>
    <col min="18" max="19" width="7.83203125" customWidth="1"/>
    <col min="20" max="20" width="5.33203125" customWidth="1"/>
    <col min="21" max="21" width="5.6640625" customWidth="1"/>
    <col min="22" max="22" width="5.5" customWidth="1"/>
    <col min="23" max="23" width="8.33203125" customWidth="1"/>
    <col min="24" max="24" width="13.83203125" customWidth="1"/>
    <col min="25" max="25" width="8.33203125" customWidth="1"/>
    <col min="26" max="26" width="5" customWidth="1"/>
    <col min="27" max="27" width="0.5" customWidth="1"/>
  </cols>
  <sheetData>
    <row r="1" spans="1:18" ht="12.75">
      <c r="K1" s="1" t="s">
        <v>27</v>
      </c>
    </row>
    <row r="2" spans="1:18" ht="12.75">
      <c r="K2" s="1" t="s">
        <v>28</v>
      </c>
    </row>
    <row r="3" spans="1:18" ht="12.75">
      <c r="K3" s="1" t="s">
        <v>32</v>
      </c>
    </row>
    <row r="4" spans="1:18" ht="12.75">
      <c r="K4" s="45" t="s">
        <v>50</v>
      </c>
    </row>
    <row r="5" spans="1:18" ht="12.75">
      <c r="K5" s="45" t="s">
        <v>72</v>
      </c>
    </row>
    <row r="6" spans="1:18" ht="12.75">
      <c r="K6" s="45"/>
    </row>
    <row r="7" spans="1:18" ht="15.75">
      <c r="K7" s="3" t="s">
        <v>44</v>
      </c>
      <c r="L7" s="3"/>
      <c r="M7" s="3"/>
      <c r="N7" s="3"/>
      <c r="O7" s="3"/>
      <c r="P7" s="3"/>
      <c r="Q7" s="3"/>
    </row>
    <row r="8" spans="1:18" ht="15.75">
      <c r="K8" s="4" t="s">
        <v>26</v>
      </c>
      <c r="L8" s="3"/>
      <c r="M8" s="3"/>
      <c r="N8" s="3"/>
      <c r="O8" s="3"/>
      <c r="P8" s="3"/>
      <c r="Q8" s="3"/>
    </row>
    <row r="9" spans="1:18" ht="34.5" customHeight="1">
      <c r="K9" s="114" t="s">
        <v>45</v>
      </c>
      <c r="L9" s="114"/>
      <c r="M9" s="114"/>
      <c r="N9" s="114"/>
      <c r="O9" s="114"/>
      <c r="P9" s="114"/>
      <c r="Q9" s="42"/>
    </row>
    <row r="10" spans="1:18" ht="15">
      <c r="K10" s="29" t="s">
        <v>6</v>
      </c>
      <c r="L10" s="6"/>
      <c r="M10" s="6"/>
      <c r="N10" s="6"/>
      <c r="O10" s="6"/>
      <c r="P10" s="6"/>
      <c r="Q10" s="6"/>
    </row>
    <row r="11" spans="1:18" ht="10.5" customHeight="1">
      <c r="K11" s="3"/>
      <c r="L11" s="3"/>
      <c r="M11" s="3"/>
      <c r="N11" s="3"/>
      <c r="O11" s="3"/>
      <c r="P11" s="3"/>
      <c r="Q11" s="3"/>
    </row>
    <row r="12" spans="1:18" ht="14.25" customHeight="1">
      <c r="K12" s="8"/>
      <c r="L12" s="80">
        <v>43854</v>
      </c>
      <c r="M12" s="80"/>
      <c r="N12" s="51"/>
      <c r="O12" s="51" t="s">
        <v>108</v>
      </c>
      <c r="P12" s="8"/>
      <c r="Q12" s="8"/>
    </row>
    <row r="13" spans="1:18" ht="7.5" customHeight="1">
      <c r="K13" s="29"/>
      <c r="L13" s="9"/>
      <c r="M13" s="9"/>
      <c r="N13" s="9"/>
      <c r="O13" s="9"/>
      <c r="P13" s="9"/>
      <c r="Q13" s="9"/>
    </row>
    <row r="15" spans="1:18" ht="15.75">
      <c r="A15" s="119" t="s">
        <v>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</row>
    <row r="16" spans="1:18" ht="15.75">
      <c r="A16" s="119" t="s">
        <v>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spans="1:25" ht="15.75">
      <c r="A17" s="119" t="s">
        <v>84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20" spans="1:25" ht="17.25" customHeight="1">
      <c r="A20" s="32" t="s">
        <v>9</v>
      </c>
      <c r="B20" s="152">
        <v>1200000</v>
      </c>
      <c r="C20" s="152"/>
      <c r="D20" s="152"/>
      <c r="F20" s="152" t="s">
        <v>45</v>
      </c>
      <c r="G20" s="152"/>
      <c r="H20" s="152"/>
      <c r="I20" s="152"/>
      <c r="J20" s="152"/>
      <c r="K20" s="152"/>
      <c r="L20" s="152"/>
      <c r="M20" s="152"/>
      <c r="N20" s="152"/>
      <c r="W20" s="124" t="s">
        <v>89</v>
      </c>
      <c r="X20" s="124"/>
      <c r="Y20" s="53"/>
    </row>
    <row r="21" spans="1:25" ht="44.25" customHeight="1">
      <c r="A21" s="30"/>
      <c r="B21" s="153" t="s">
        <v>85</v>
      </c>
      <c r="C21" s="153"/>
      <c r="D21" s="153"/>
      <c r="F21" s="157" t="s">
        <v>6</v>
      </c>
      <c r="G21" s="157"/>
      <c r="H21" s="157"/>
      <c r="I21" s="157"/>
      <c r="J21" s="157"/>
      <c r="K21" s="157"/>
      <c r="L21" s="157"/>
      <c r="M21" s="157"/>
      <c r="N21" s="157"/>
      <c r="W21" s="125" t="s">
        <v>90</v>
      </c>
      <c r="X21" s="125"/>
      <c r="Y21" s="54"/>
    </row>
    <row r="22" spans="1:25">
      <c r="A22" s="30"/>
      <c r="W22" s="26"/>
      <c r="X22" s="26"/>
      <c r="Y22" s="26"/>
    </row>
    <row r="23" spans="1:25" ht="18" customHeight="1">
      <c r="A23" s="32" t="s">
        <v>10</v>
      </c>
      <c r="B23" s="152">
        <v>1210000</v>
      </c>
      <c r="C23" s="152"/>
      <c r="D23" s="152"/>
      <c r="F23" s="152" t="s">
        <v>45</v>
      </c>
      <c r="G23" s="152"/>
      <c r="H23" s="152"/>
      <c r="I23" s="152"/>
      <c r="J23" s="152"/>
      <c r="K23" s="152"/>
      <c r="L23" s="152"/>
      <c r="M23" s="152"/>
      <c r="N23" s="152"/>
      <c r="W23" s="124" t="s">
        <v>89</v>
      </c>
      <c r="X23" s="124"/>
      <c r="Y23" s="53"/>
    </row>
    <row r="24" spans="1:25" ht="42.75" customHeight="1">
      <c r="A24" s="30"/>
      <c r="B24" s="153" t="s">
        <v>85</v>
      </c>
      <c r="C24" s="153"/>
      <c r="D24" s="153"/>
      <c r="F24" s="158" t="s">
        <v>96</v>
      </c>
      <c r="G24" s="158"/>
      <c r="H24" s="158"/>
      <c r="I24" s="158"/>
      <c r="J24" s="158"/>
      <c r="K24" s="158"/>
      <c r="L24" s="158"/>
      <c r="M24" s="158"/>
      <c r="N24" s="158"/>
      <c r="W24" s="125" t="s">
        <v>90</v>
      </c>
      <c r="X24" s="125"/>
      <c r="Y24" s="54"/>
    </row>
    <row r="25" spans="1:25">
      <c r="A25" s="30"/>
      <c r="W25" s="26"/>
      <c r="X25" s="26"/>
      <c r="Y25" s="26"/>
    </row>
    <row r="26" spans="1:25" ht="18" customHeight="1">
      <c r="A26" s="32" t="s">
        <v>11</v>
      </c>
      <c r="B26" s="152">
        <v>1217310</v>
      </c>
      <c r="C26" s="152"/>
      <c r="D26" s="152"/>
      <c r="F26" s="82">
        <v>7310</v>
      </c>
      <c r="G26" s="82"/>
      <c r="H26" s="82"/>
      <c r="I26" s="56"/>
      <c r="J26" s="155" t="s">
        <v>2</v>
      </c>
      <c r="K26" s="155"/>
      <c r="M26" s="116" t="s">
        <v>0</v>
      </c>
      <c r="N26" s="116"/>
      <c r="O26" s="116"/>
      <c r="P26" s="116"/>
      <c r="Q26" s="116"/>
      <c r="R26" s="116"/>
      <c r="S26" s="116"/>
      <c r="T26" s="116"/>
      <c r="U26" s="116"/>
      <c r="W26" s="124" t="s">
        <v>97</v>
      </c>
      <c r="X26" s="124"/>
      <c r="Y26" s="55"/>
    </row>
    <row r="27" spans="1:25" ht="59.25" customHeight="1">
      <c r="B27" s="153" t="s">
        <v>85</v>
      </c>
      <c r="C27" s="153"/>
      <c r="D27" s="153"/>
      <c r="F27" s="154" t="s">
        <v>86</v>
      </c>
      <c r="G27" s="154"/>
      <c r="H27" s="154"/>
      <c r="I27" s="52"/>
      <c r="J27" s="153" t="s">
        <v>87</v>
      </c>
      <c r="K27" s="153"/>
      <c r="M27" s="156" t="s">
        <v>88</v>
      </c>
      <c r="N27" s="156"/>
      <c r="O27" s="156"/>
      <c r="P27" s="156"/>
      <c r="Q27" s="156"/>
      <c r="R27" s="156"/>
      <c r="S27" s="156"/>
      <c r="T27" s="156"/>
      <c r="U27" s="156"/>
      <c r="V27" s="11"/>
      <c r="W27" s="125" t="s">
        <v>91</v>
      </c>
      <c r="X27" s="125"/>
      <c r="Y27" s="54"/>
    </row>
    <row r="30" spans="1:25" ht="32.25" customHeight="1">
      <c r="A30" s="10" t="s">
        <v>12</v>
      </c>
      <c r="B30" s="115" t="s">
        <v>33</v>
      </c>
      <c r="C30" s="115"/>
      <c r="D30" s="115"/>
      <c r="E30" s="115"/>
      <c r="F30" s="118">
        <f>F31+F32</f>
        <v>11211415</v>
      </c>
      <c r="G30" s="118"/>
      <c r="H30" s="7" t="s">
        <v>51</v>
      </c>
      <c r="I30" s="12"/>
      <c r="J30" s="5"/>
    </row>
    <row r="31" spans="1:25" ht="17.25" customHeight="1">
      <c r="A31" s="10"/>
      <c r="B31" s="3" t="s">
        <v>73</v>
      </c>
      <c r="C31" s="3"/>
      <c r="D31" s="2"/>
      <c r="E31" s="2"/>
      <c r="F31" s="121">
        <v>0</v>
      </c>
      <c r="G31" s="121"/>
      <c r="H31" s="7" t="s">
        <v>52</v>
      </c>
      <c r="I31" s="13"/>
      <c r="J31" s="5"/>
    </row>
    <row r="32" spans="1:25" ht="17.25" customHeight="1">
      <c r="A32" s="10"/>
      <c r="B32" s="3" t="s">
        <v>74</v>
      </c>
      <c r="C32" s="3"/>
      <c r="D32" s="2"/>
      <c r="E32" s="2"/>
      <c r="F32" s="121">
        <f>SUM(R53:T54)</f>
        <v>11211415</v>
      </c>
      <c r="G32" s="121"/>
      <c r="H32" s="7" t="s">
        <v>53</v>
      </c>
      <c r="I32" s="12"/>
      <c r="J32" s="5"/>
    </row>
    <row r="34" spans="1:28" ht="18.75" customHeight="1">
      <c r="A34" s="14" t="s">
        <v>13</v>
      </c>
      <c r="B34" s="120" t="s">
        <v>14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1:28" ht="84.75" customHeight="1">
      <c r="A35" s="35"/>
      <c r="B35" s="122" t="s">
        <v>92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41"/>
      <c r="AA35" s="41"/>
      <c r="AB35" s="35"/>
    </row>
    <row r="36" spans="1:28" ht="9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4.25" customHeight="1">
      <c r="A37" s="10" t="s">
        <v>15</v>
      </c>
      <c r="B37" s="126" t="s">
        <v>75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U37" s="35"/>
      <c r="V37" s="35"/>
      <c r="W37" s="35"/>
      <c r="X37" s="35"/>
      <c r="Y37" s="35"/>
      <c r="Z37" s="35"/>
      <c r="AA37" s="35"/>
      <c r="AB37" s="35"/>
    </row>
    <row r="38" spans="1:28" ht="9" customHeight="1">
      <c r="U38" s="35"/>
      <c r="V38" s="35"/>
      <c r="W38" s="35"/>
      <c r="X38" s="35"/>
      <c r="Y38" s="35"/>
      <c r="Z38" s="35"/>
      <c r="AA38" s="35"/>
      <c r="AB38" s="35"/>
    </row>
    <row r="39" spans="1:28" ht="16.5" customHeight="1">
      <c r="A39" s="28"/>
      <c r="B39" s="23" t="s">
        <v>20</v>
      </c>
      <c r="C39" s="71" t="s">
        <v>76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35"/>
      <c r="V39" s="35"/>
      <c r="W39" s="35"/>
      <c r="X39" s="35"/>
      <c r="Y39" s="35"/>
      <c r="Z39" s="35"/>
      <c r="AA39" s="35"/>
      <c r="AB39" s="35"/>
    </row>
    <row r="40" spans="1:28" ht="18.75" customHeight="1">
      <c r="A40" s="28"/>
      <c r="B40" s="23">
        <v>1</v>
      </c>
      <c r="C40" s="127" t="s">
        <v>80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9"/>
      <c r="U40" s="35"/>
      <c r="V40" s="35"/>
      <c r="W40" s="35"/>
      <c r="X40" s="35"/>
      <c r="Y40" s="35"/>
      <c r="Z40" s="35"/>
      <c r="AA40" s="35"/>
      <c r="AB40" s="35"/>
    </row>
    <row r="41" spans="1:28" ht="8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ht="21" customHeight="1">
      <c r="A42" s="10" t="s">
        <v>16</v>
      </c>
      <c r="B42" s="15" t="s">
        <v>77</v>
      </c>
      <c r="C42" s="15"/>
      <c r="D42" s="15"/>
      <c r="F42" s="130" t="s">
        <v>36</v>
      </c>
      <c r="G42" s="130"/>
      <c r="H42" s="130"/>
      <c r="I42" s="130"/>
      <c r="J42" s="130"/>
      <c r="K42" s="130"/>
      <c r="L42" s="130"/>
      <c r="M42" s="130"/>
      <c r="N42" s="130"/>
      <c r="O42" s="26"/>
      <c r="P42" s="26"/>
      <c r="Q42" s="26"/>
      <c r="R42" s="26"/>
      <c r="S42" s="26"/>
    </row>
    <row r="43" spans="1:28" ht="8.25" customHeight="1">
      <c r="F43" s="21"/>
      <c r="G43" s="26"/>
      <c r="H43" s="26"/>
      <c r="I43" s="26"/>
      <c r="J43" s="26"/>
      <c r="K43" s="26"/>
      <c r="L43" s="26"/>
      <c r="M43" s="18"/>
      <c r="N43" s="26"/>
      <c r="O43" s="26"/>
      <c r="P43" s="26"/>
      <c r="Q43" s="26"/>
      <c r="R43" s="26"/>
      <c r="S43" s="26"/>
    </row>
    <row r="44" spans="1:28" ht="15.75">
      <c r="A44" s="16" t="s">
        <v>78</v>
      </c>
      <c r="B44" s="17" t="s">
        <v>79</v>
      </c>
      <c r="C44" s="2"/>
      <c r="D44" s="17"/>
      <c r="E44" s="17"/>
      <c r="F44" s="17"/>
      <c r="G44" s="17"/>
      <c r="H44" s="17"/>
      <c r="I44" s="17"/>
      <c r="J44" s="17"/>
      <c r="K44" s="17"/>
      <c r="L44" s="17"/>
    </row>
    <row r="45" spans="1:28" ht="6" customHeight="1"/>
    <row r="46" spans="1:28" ht="20.25" customHeight="1">
      <c r="A46" s="28"/>
      <c r="B46" s="23" t="s">
        <v>20</v>
      </c>
      <c r="C46" s="123" t="s">
        <v>54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46"/>
      <c r="V46" s="46"/>
      <c r="W46" s="46"/>
      <c r="X46" s="46"/>
      <c r="Y46" s="46"/>
    </row>
    <row r="47" spans="1:28" ht="19.5" customHeight="1">
      <c r="A47" s="28"/>
      <c r="B47" s="23"/>
      <c r="C47" s="117" t="s">
        <v>42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46"/>
      <c r="V47" s="46"/>
      <c r="W47" s="46"/>
      <c r="X47" s="46"/>
      <c r="Y47" s="46"/>
    </row>
    <row r="48" spans="1:28" ht="19.5" customHeight="1">
      <c r="B48" s="23"/>
      <c r="C48" s="117" t="s">
        <v>43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46"/>
      <c r="V48" s="46"/>
      <c r="W48" s="46"/>
      <c r="X48" s="46"/>
      <c r="Y48" s="46"/>
    </row>
    <row r="49" spans="1:25" ht="24" customHeight="1">
      <c r="A49" s="10" t="s">
        <v>29</v>
      </c>
      <c r="B49" s="17" t="s">
        <v>55</v>
      </c>
    </row>
    <row r="50" spans="1:25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V50" s="27" t="s">
        <v>94</v>
      </c>
      <c r="X50" s="27"/>
    </row>
    <row r="51" spans="1:25" ht="36.75" customHeight="1">
      <c r="B51" s="23" t="s">
        <v>20</v>
      </c>
      <c r="C51" s="131" t="s">
        <v>55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3"/>
      <c r="Q51" s="44" t="s">
        <v>34</v>
      </c>
      <c r="R51" s="65" t="s">
        <v>35</v>
      </c>
      <c r="S51" s="65"/>
      <c r="T51" s="65"/>
      <c r="U51" s="65" t="s">
        <v>19</v>
      </c>
      <c r="V51" s="65"/>
      <c r="W51" s="65"/>
    </row>
    <row r="52" spans="1:25" ht="16.5" customHeight="1">
      <c r="B52" s="23">
        <v>1</v>
      </c>
      <c r="C52" s="71">
        <v>2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44">
        <v>3</v>
      </c>
      <c r="R52" s="99">
        <v>4</v>
      </c>
      <c r="S52" s="99"/>
      <c r="T52" s="99"/>
      <c r="U52" s="65">
        <v>5</v>
      </c>
      <c r="V52" s="65"/>
      <c r="W52" s="65"/>
    </row>
    <row r="53" spans="1:25" ht="20.100000000000001" customHeight="1">
      <c r="B53" s="22">
        <v>1</v>
      </c>
      <c r="C53" s="117" t="s">
        <v>66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47"/>
      <c r="R53" s="100">
        <f>T70</f>
        <v>4211415</v>
      </c>
      <c r="S53" s="100"/>
      <c r="T53" s="100"/>
      <c r="U53" s="100">
        <f>R53</f>
        <v>4211415</v>
      </c>
      <c r="V53" s="100"/>
      <c r="W53" s="100"/>
    </row>
    <row r="54" spans="1:25" ht="20.100000000000001" customHeight="1">
      <c r="B54" s="40">
        <v>2</v>
      </c>
      <c r="C54" s="117" t="s">
        <v>67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47"/>
      <c r="R54" s="105">
        <f>T87</f>
        <v>7000000</v>
      </c>
      <c r="S54" s="105"/>
      <c r="T54" s="105"/>
      <c r="U54" s="100">
        <f>R54</f>
        <v>7000000</v>
      </c>
      <c r="V54" s="100"/>
      <c r="W54" s="100"/>
    </row>
    <row r="55" spans="1:25" ht="19.5" customHeight="1">
      <c r="B55" s="22"/>
      <c r="C55" s="103" t="s">
        <v>19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49">
        <v>0</v>
      </c>
      <c r="R55" s="134">
        <f>R53+R54</f>
        <v>11211415</v>
      </c>
      <c r="S55" s="134"/>
      <c r="T55" s="134"/>
      <c r="U55" s="134">
        <f>U53+U54</f>
        <v>11211415</v>
      </c>
      <c r="V55" s="134"/>
      <c r="W55" s="134"/>
    </row>
    <row r="56" spans="1:25" ht="10.5" customHeight="1">
      <c r="B56" s="19"/>
      <c r="C56" s="28"/>
      <c r="D56" s="28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43"/>
      <c r="T56" s="43"/>
      <c r="U56" s="43"/>
      <c r="V56" s="43"/>
      <c r="W56" s="43"/>
      <c r="X56" s="43"/>
      <c r="Y56" s="43"/>
    </row>
    <row r="57" spans="1:25" ht="15.75">
      <c r="A57" s="10" t="s">
        <v>29</v>
      </c>
      <c r="B57" s="17" t="s">
        <v>56</v>
      </c>
    </row>
    <row r="58" spans="1:25" ht="14.25" customHeight="1">
      <c r="O58" s="27"/>
      <c r="V58" s="27" t="s">
        <v>94</v>
      </c>
    </row>
    <row r="59" spans="1:25" ht="36" customHeight="1">
      <c r="B59" s="23" t="s">
        <v>20</v>
      </c>
      <c r="C59" s="104" t="s">
        <v>57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23" t="s">
        <v>34</v>
      </c>
      <c r="R59" s="65" t="s">
        <v>35</v>
      </c>
      <c r="S59" s="65"/>
      <c r="T59" s="65"/>
      <c r="U59" s="65" t="s">
        <v>19</v>
      </c>
      <c r="V59" s="65"/>
      <c r="W59" s="65"/>
    </row>
    <row r="60" spans="1:25" ht="17.25" customHeight="1">
      <c r="B60" s="23">
        <v>1</v>
      </c>
      <c r="C60" s="104">
        <v>2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23">
        <v>3</v>
      </c>
      <c r="R60" s="65">
        <v>4</v>
      </c>
      <c r="S60" s="65"/>
      <c r="T60" s="65"/>
      <c r="U60" s="65">
        <v>5</v>
      </c>
      <c r="V60" s="65"/>
      <c r="W60" s="65"/>
    </row>
    <row r="61" spans="1:25" ht="58.5" customHeight="1">
      <c r="B61" s="22">
        <v>1</v>
      </c>
      <c r="C61" s="106" t="s">
        <v>93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57"/>
      <c r="R61" s="110">
        <f>R55</f>
        <v>11211415</v>
      </c>
      <c r="S61" s="110"/>
      <c r="T61" s="110"/>
      <c r="U61" s="110">
        <f>R61</f>
        <v>11211415</v>
      </c>
      <c r="V61" s="110"/>
      <c r="W61" s="110"/>
    </row>
    <row r="62" spans="1:25" ht="18.75" customHeight="1">
      <c r="B62" s="48"/>
      <c r="C62" s="107" t="s">
        <v>19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9"/>
      <c r="Q62" s="58"/>
      <c r="R62" s="113">
        <f>R61</f>
        <v>11211415</v>
      </c>
      <c r="S62" s="113"/>
      <c r="T62" s="113"/>
      <c r="U62" s="113">
        <f>R62</f>
        <v>11211415</v>
      </c>
      <c r="V62" s="113"/>
      <c r="W62" s="113"/>
    </row>
    <row r="63" spans="1:25" ht="5.25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25" ht="15.75">
      <c r="A64" s="10" t="s">
        <v>30</v>
      </c>
      <c r="B64" s="17" t="s">
        <v>58</v>
      </c>
      <c r="C64" s="2"/>
    </row>
    <row r="65" spans="1:25" ht="3.75" customHeight="1"/>
    <row r="66" spans="1:25" ht="36" customHeight="1">
      <c r="A66" s="26"/>
      <c r="B66" s="23" t="s">
        <v>20</v>
      </c>
      <c r="C66" s="74" t="s">
        <v>59</v>
      </c>
      <c r="D66" s="75"/>
      <c r="E66" s="75"/>
      <c r="F66" s="75"/>
      <c r="G66" s="75"/>
      <c r="H66" s="75"/>
      <c r="I66" s="75"/>
      <c r="J66" s="75"/>
      <c r="K66" s="75"/>
      <c r="L66" s="65" t="s">
        <v>31</v>
      </c>
      <c r="M66" s="65"/>
      <c r="N66" s="65" t="s">
        <v>21</v>
      </c>
      <c r="O66" s="65"/>
      <c r="P66" s="65"/>
      <c r="Q66" s="65"/>
      <c r="R66" s="65" t="s">
        <v>34</v>
      </c>
      <c r="S66" s="91"/>
      <c r="T66" s="65" t="s">
        <v>35</v>
      </c>
      <c r="U66" s="65"/>
      <c r="V66" s="65"/>
      <c r="W66" s="104" t="s">
        <v>19</v>
      </c>
      <c r="X66" s="104"/>
      <c r="Y66" s="24"/>
    </row>
    <row r="67" spans="1:25" ht="16.5" customHeight="1">
      <c r="A67" s="26"/>
      <c r="B67" s="23">
        <v>1</v>
      </c>
      <c r="C67" s="71">
        <v>2</v>
      </c>
      <c r="D67" s="72"/>
      <c r="E67" s="72"/>
      <c r="F67" s="72"/>
      <c r="G67" s="72"/>
      <c r="H67" s="72"/>
      <c r="I67" s="72"/>
      <c r="J67" s="72"/>
      <c r="K67" s="72"/>
      <c r="L67" s="65">
        <v>3</v>
      </c>
      <c r="M67" s="65"/>
      <c r="N67" s="65">
        <v>4</v>
      </c>
      <c r="O67" s="65"/>
      <c r="P67" s="65"/>
      <c r="Q67" s="65"/>
      <c r="R67" s="65">
        <v>5</v>
      </c>
      <c r="S67" s="91"/>
      <c r="T67" s="65">
        <v>6</v>
      </c>
      <c r="U67" s="65"/>
      <c r="V67" s="65"/>
      <c r="W67" s="111">
        <v>7</v>
      </c>
      <c r="X67" s="112"/>
    </row>
    <row r="68" spans="1:25" ht="19.5" customHeight="1">
      <c r="A68" s="26"/>
      <c r="B68" s="25"/>
      <c r="C68" s="60" t="s">
        <v>47</v>
      </c>
      <c r="D68" s="61"/>
      <c r="E68" s="61"/>
      <c r="F68" s="61"/>
      <c r="G68" s="61"/>
      <c r="H68" s="61"/>
      <c r="I68" s="61"/>
      <c r="J68" s="61"/>
      <c r="K68" s="61"/>
      <c r="L68" s="69"/>
      <c r="M68" s="69"/>
      <c r="N68" s="69"/>
      <c r="O68" s="69"/>
      <c r="P68" s="69"/>
      <c r="Q68" s="69"/>
      <c r="R68" s="65"/>
      <c r="S68" s="91"/>
      <c r="T68" s="65"/>
      <c r="U68" s="65"/>
      <c r="V68" s="65"/>
      <c r="W68" s="135"/>
      <c r="X68" s="135"/>
    </row>
    <row r="69" spans="1:25" ht="21.75" customHeight="1">
      <c r="A69" s="28"/>
      <c r="B69" s="25">
        <v>1</v>
      </c>
      <c r="C69" s="62" t="s">
        <v>60</v>
      </c>
      <c r="D69" s="63"/>
      <c r="E69" s="63"/>
      <c r="F69" s="63"/>
      <c r="G69" s="63"/>
      <c r="H69" s="63"/>
      <c r="I69" s="63"/>
      <c r="J69" s="63"/>
      <c r="K69" s="64"/>
      <c r="L69" s="65"/>
      <c r="M69" s="65"/>
      <c r="N69" s="65"/>
      <c r="O69" s="65"/>
      <c r="P69" s="65"/>
      <c r="Q69" s="65"/>
      <c r="R69" s="59"/>
      <c r="S69" s="70"/>
      <c r="T69" s="65"/>
      <c r="U69" s="65"/>
      <c r="V69" s="65"/>
      <c r="W69" s="135"/>
      <c r="X69" s="135"/>
    </row>
    <row r="70" spans="1:25" ht="21.75" customHeight="1">
      <c r="A70" s="28"/>
      <c r="B70" s="25"/>
      <c r="C70" s="66" t="s">
        <v>49</v>
      </c>
      <c r="D70" s="67"/>
      <c r="E70" s="67"/>
      <c r="F70" s="67"/>
      <c r="G70" s="67"/>
      <c r="H70" s="67"/>
      <c r="I70" s="67"/>
      <c r="J70" s="67"/>
      <c r="K70" s="67"/>
      <c r="L70" s="65" t="s">
        <v>64</v>
      </c>
      <c r="M70" s="65"/>
      <c r="N70" s="65" t="s">
        <v>4</v>
      </c>
      <c r="O70" s="65"/>
      <c r="P70" s="65"/>
      <c r="Q70" s="65"/>
      <c r="R70" s="101"/>
      <c r="S70" s="102"/>
      <c r="T70" s="95">
        <f>SUM(T71:V72)</f>
        <v>4211415</v>
      </c>
      <c r="U70" s="95"/>
      <c r="V70" s="95"/>
      <c r="W70" s="95">
        <f>T70</f>
        <v>4211415</v>
      </c>
      <c r="X70" s="96"/>
    </row>
    <row r="71" spans="1:25" ht="34.5" customHeight="1">
      <c r="A71" s="28"/>
      <c r="B71" s="25"/>
      <c r="C71" s="66" t="s">
        <v>1</v>
      </c>
      <c r="D71" s="67"/>
      <c r="E71" s="67"/>
      <c r="F71" s="67"/>
      <c r="G71" s="67"/>
      <c r="H71" s="67"/>
      <c r="I71" s="67"/>
      <c r="J71" s="67"/>
      <c r="K71" s="68"/>
      <c r="L71" s="65" t="s">
        <v>64</v>
      </c>
      <c r="M71" s="65"/>
      <c r="N71" s="65" t="s">
        <v>4</v>
      </c>
      <c r="O71" s="65"/>
      <c r="P71" s="65"/>
      <c r="Q71" s="65"/>
      <c r="R71" s="101"/>
      <c r="S71" s="102"/>
      <c r="T71" s="95">
        <f>4000000</f>
        <v>4000000</v>
      </c>
      <c r="U71" s="95"/>
      <c r="V71" s="95"/>
      <c r="W71" s="95">
        <f t="shared" ref="W71:W77" si="0">T71</f>
        <v>4000000</v>
      </c>
      <c r="X71" s="96"/>
    </row>
    <row r="72" spans="1:25" ht="21.75" customHeight="1">
      <c r="A72" s="28"/>
      <c r="B72" s="25"/>
      <c r="C72" s="92" t="s">
        <v>98</v>
      </c>
      <c r="D72" s="93"/>
      <c r="E72" s="93"/>
      <c r="F72" s="93"/>
      <c r="G72" s="93"/>
      <c r="H72" s="93"/>
      <c r="I72" s="93"/>
      <c r="J72" s="93"/>
      <c r="K72" s="94"/>
      <c r="L72" s="65" t="s">
        <v>64</v>
      </c>
      <c r="M72" s="65"/>
      <c r="N72" s="65" t="s">
        <v>4</v>
      </c>
      <c r="O72" s="65"/>
      <c r="P72" s="65"/>
      <c r="Q72" s="65"/>
      <c r="R72" s="101"/>
      <c r="S72" s="102"/>
      <c r="T72" s="77">
        <f>211415</f>
        <v>211415</v>
      </c>
      <c r="U72" s="78"/>
      <c r="V72" s="79"/>
      <c r="W72" s="95">
        <f>T72</f>
        <v>211415</v>
      </c>
      <c r="X72" s="96"/>
    </row>
    <row r="73" spans="1:25" ht="20.25" customHeight="1">
      <c r="A73" s="28"/>
      <c r="B73" s="25">
        <v>2</v>
      </c>
      <c r="C73" s="62" t="s">
        <v>61</v>
      </c>
      <c r="D73" s="63"/>
      <c r="E73" s="63"/>
      <c r="F73" s="63"/>
      <c r="G73" s="63"/>
      <c r="H73" s="63"/>
      <c r="I73" s="63"/>
      <c r="J73" s="63"/>
      <c r="K73" s="64"/>
      <c r="L73" s="74"/>
      <c r="M73" s="76"/>
      <c r="N73" s="65"/>
      <c r="O73" s="65"/>
      <c r="P73" s="65"/>
      <c r="Q73" s="65"/>
      <c r="R73" s="59"/>
      <c r="S73" s="59"/>
      <c r="T73" s="59"/>
      <c r="U73" s="59"/>
      <c r="V73" s="59"/>
      <c r="W73" s="95"/>
      <c r="X73" s="96"/>
    </row>
    <row r="74" spans="1:25" ht="20.25" customHeight="1">
      <c r="A74" s="28"/>
      <c r="B74" s="23"/>
      <c r="C74" s="66" t="s">
        <v>65</v>
      </c>
      <c r="D74" s="67"/>
      <c r="E74" s="67"/>
      <c r="F74" s="67"/>
      <c r="G74" s="67"/>
      <c r="H74" s="67"/>
      <c r="I74" s="67"/>
      <c r="J74" s="67"/>
      <c r="K74" s="68"/>
      <c r="L74" s="74" t="s">
        <v>37</v>
      </c>
      <c r="M74" s="76"/>
      <c r="N74" s="65" t="s">
        <v>23</v>
      </c>
      <c r="O74" s="65"/>
      <c r="P74" s="65"/>
      <c r="Q74" s="65"/>
      <c r="R74" s="136"/>
      <c r="S74" s="136"/>
      <c r="T74" s="136">
        <v>1</v>
      </c>
      <c r="U74" s="136"/>
      <c r="V74" s="136"/>
      <c r="W74" s="137">
        <f t="shared" si="0"/>
        <v>1</v>
      </c>
      <c r="X74" s="138"/>
    </row>
    <row r="75" spans="1:25" ht="20.25" customHeight="1">
      <c r="A75" s="28"/>
      <c r="B75" s="23"/>
      <c r="C75" s="66" t="s">
        <v>99</v>
      </c>
      <c r="D75" s="67"/>
      <c r="E75" s="67"/>
      <c r="F75" s="67"/>
      <c r="G75" s="67"/>
      <c r="H75" s="67"/>
      <c r="I75" s="67"/>
      <c r="J75" s="67"/>
      <c r="K75" s="67"/>
      <c r="L75" s="74" t="s">
        <v>37</v>
      </c>
      <c r="M75" s="76"/>
      <c r="N75" s="65" t="s">
        <v>23</v>
      </c>
      <c r="O75" s="65"/>
      <c r="P75" s="65"/>
      <c r="Q75" s="65"/>
      <c r="R75" s="136"/>
      <c r="S75" s="136"/>
      <c r="T75" s="136">
        <v>1</v>
      </c>
      <c r="U75" s="136"/>
      <c r="V75" s="136"/>
      <c r="W75" s="137">
        <f>T75</f>
        <v>1</v>
      </c>
      <c r="X75" s="138"/>
    </row>
    <row r="76" spans="1:25" ht="20.25" customHeight="1">
      <c r="A76" s="28"/>
      <c r="B76" s="25">
        <v>3</v>
      </c>
      <c r="C76" s="62" t="s">
        <v>62</v>
      </c>
      <c r="D76" s="63"/>
      <c r="E76" s="63"/>
      <c r="F76" s="63"/>
      <c r="G76" s="63"/>
      <c r="H76" s="63"/>
      <c r="I76" s="63"/>
      <c r="J76" s="63"/>
      <c r="K76" s="64"/>
      <c r="L76" s="74"/>
      <c r="M76" s="76"/>
      <c r="N76" s="65"/>
      <c r="O76" s="65"/>
      <c r="P76" s="65"/>
      <c r="Q76" s="65"/>
      <c r="R76" s="59"/>
      <c r="S76" s="59"/>
      <c r="T76" s="65"/>
      <c r="U76" s="65"/>
      <c r="V76" s="65"/>
      <c r="W76" s="95"/>
      <c r="X76" s="96"/>
    </row>
    <row r="77" spans="1:25" ht="21" customHeight="1">
      <c r="A77" s="28"/>
      <c r="B77" s="23"/>
      <c r="C77" s="139" t="s">
        <v>95</v>
      </c>
      <c r="D77" s="140"/>
      <c r="E77" s="140"/>
      <c r="F77" s="140"/>
      <c r="G77" s="140"/>
      <c r="H77" s="140"/>
      <c r="I77" s="140"/>
      <c r="J77" s="140"/>
      <c r="K77" s="141"/>
      <c r="L77" s="74" t="s">
        <v>64</v>
      </c>
      <c r="M77" s="76"/>
      <c r="N77" s="74" t="s">
        <v>5</v>
      </c>
      <c r="O77" s="75"/>
      <c r="P77" s="75"/>
      <c r="Q77" s="76"/>
      <c r="R77" s="142"/>
      <c r="S77" s="143"/>
      <c r="T77" s="95">
        <f>T71</f>
        <v>4000000</v>
      </c>
      <c r="U77" s="95"/>
      <c r="V77" s="95"/>
      <c r="W77" s="95">
        <f t="shared" si="0"/>
        <v>4000000</v>
      </c>
      <c r="X77" s="96"/>
    </row>
    <row r="78" spans="1:25" ht="21" customHeight="1">
      <c r="A78" s="28"/>
      <c r="B78" s="23"/>
      <c r="C78" s="85" t="s">
        <v>100</v>
      </c>
      <c r="D78" s="86"/>
      <c r="E78" s="86"/>
      <c r="F78" s="86"/>
      <c r="G78" s="86"/>
      <c r="H78" s="86"/>
      <c r="I78" s="86"/>
      <c r="J78" s="86"/>
      <c r="K78" s="86"/>
      <c r="L78" s="59" t="s">
        <v>64</v>
      </c>
      <c r="M78" s="59"/>
      <c r="N78" s="59" t="s">
        <v>5</v>
      </c>
      <c r="O78" s="59"/>
      <c r="P78" s="59"/>
      <c r="Q78" s="59"/>
      <c r="R78" s="142"/>
      <c r="S78" s="143"/>
      <c r="T78" s="77">
        <f>T72</f>
        <v>211415</v>
      </c>
      <c r="U78" s="78"/>
      <c r="V78" s="79"/>
      <c r="W78" s="95">
        <f>T78</f>
        <v>211415</v>
      </c>
      <c r="X78" s="96"/>
    </row>
    <row r="79" spans="1:25" ht="17.25" customHeight="1">
      <c r="A79" s="28"/>
      <c r="B79" s="25">
        <v>4</v>
      </c>
      <c r="C79" s="62" t="s">
        <v>63</v>
      </c>
      <c r="D79" s="63"/>
      <c r="E79" s="63"/>
      <c r="F79" s="63"/>
      <c r="G79" s="63"/>
      <c r="H79" s="63"/>
      <c r="I79" s="63"/>
      <c r="J79" s="63"/>
      <c r="K79" s="64"/>
      <c r="L79" s="74"/>
      <c r="M79" s="76"/>
      <c r="N79" s="65"/>
      <c r="O79" s="65"/>
      <c r="P79" s="65"/>
      <c r="Q79" s="65"/>
      <c r="R79" s="59"/>
      <c r="S79" s="59"/>
      <c r="T79" s="65"/>
      <c r="U79" s="65"/>
      <c r="V79" s="65"/>
      <c r="W79" s="95"/>
      <c r="X79" s="96"/>
    </row>
    <row r="80" spans="1:25" ht="36" customHeight="1">
      <c r="A80" s="28"/>
      <c r="B80" s="23"/>
      <c r="C80" s="87" t="s">
        <v>103</v>
      </c>
      <c r="D80" s="88"/>
      <c r="E80" s="88"/>
      <c r="F80" s="88"/>
      <c r="G80" s="88"/>
      <c r="H80" s="88"/>
      <c r="I80" s="88"/>
      <c r="J80" s="88"/>
      <c r="K80" s="89"/>
      <c r="L80" s="74" t="s">
        <v>24</v>
      </c>
      <c r="M80" s="76"/>
      <c r="N80" s="74" t="s">
        <v>5</v>
      </c>
      <c r="O80" s="75"/>
      <c r="P80" s="75"/>
      <c r="Q80" s="76"/>
      <c r="R80" s="97"/>
      <c r="S80" s="97"/>
      <c r="T80" s="146">
        <v>35.228000000000002</v>
      </c>
      <c r="U80" s="146" t="e">
        <f>(300000+171778.77+2000000+T80)/S80</f>
        <v>#DIV/0!</v>
      </c>
      <c r="V80" s="146" t="e">
        <f>(300000+171778.77+2000000+U80)/T80</f>
        <v>#DIV/0!</v>
      </c>
      <c r="W80" s="149">
        <f>T80</f>
        <v>35.228000000000002</v>
      </c>
      <c r="X80" s="149"/>
    </row>
    <row r="81" spans="1:29" ht="50.25" customHeight="1">
      <c r="A81" s="28"/>
      <c r="B81" s="23"/>
      <c r="C81" s="87" t="s">
        <v>101</v>
      </c>
      <c r="D81" s="88"/>
      <c r="E81" s="88"/>
      <c r="F81" s="88"/>
      <c r="G81" s="88"/>
      <c r="H81" s="88"/>
      <c r="I81" s="88"/>
      <c r="J81" s="88"/>
      <c r="K81" s="89"/>
      <c r="L81" s="74" t="s">
        <v>24</v>
      </c>
      <c r="M81" s="76"/>
      <c r="N81" s="74" t="s">
        <v>5</v>
      </c>
      <c r="O81" s="75"/>
      <c r="P81" s="75"/>
      <c r="Q81" s="76"/>
      <c r="R81" s="97"/>
      <c r="S81" s="97"/>
      <c r="T81" s="146">
        <v>100</v>
      </c>
      <c r="U81" s="146"/>
      <c r="V81" s="146"/>
      <c r="W81" s="149">
        <f>T81</f>
        <v>100</v>
      </c>
      <c r="X81" s="149"/>
      <c r="AA81">
        <v>3614274</v>
      </c>
    </row>
    <row r="82" spans="1:29" ht="9.75" customHeight="1">
      <c r="A82" s="28"/>
      <c r="B82" s="28"/>
      <c r="C82" s="28"/>
      <c r="D82" s="20"/>
      <c r="E82" s="20"/>
      <c r="F82" s="20"/>
      <c r="G82" s="20"/>
      <c r="H82" s="20"/>
      <c r="I82" s="20"/>
      <c r="J82" s="20"/>
      <c r="K82" s="20"/>
      <c r="L82" s="36"/>
      <c r="M82" s="36"/>
      <c r="N82" s="36"/>
      <c r="O82" s="36"/>
      <c r="P82" s="36"/>
      <c r="Q82" s="36"/>
      <c r="R82" s="39"/>
      <c r="S82" s="39"/>
      <c r="T82" s="37"/>
    </row>
    <row r="83" spans="1:29" ht="35.25" customHeight="1">
      <c r="A83" s="28"/>
      <c r="B83" s="23" t="s">
        <v>20</v>
      </c>
      <c r="C83" s="74" t="s">
        <v>59</v>
      </c>
      <c r="D83" s="75"/>
      <c r="E83" s="75"/>
      <c r="F83" s="75"/>
      <c r="G83" s="75"/>
      <c r="H83" s="75"/>
      <c r="I83" s="75"/>
      <c r="J83" s="75"/>
      <c r="K83" s="76"/>
      <c r="L83" s="65" t="s">
        <v>31</v>
      </c>
      <c r="M83" s="65"/>
      <c r="N83" s="65" t="s">
        <v>21</v>
      </c>
      <c r="O83" s="65"/>
      <c r="P83" s="65"/>
      <c r="Q83" s="65"/>
      <c r="R83" s="65" t="s">
        <v>34</v>
      </c>
      <c r="S83" s="91"/>
      <c r="T83" s="65" t="s">
        <v>35</v>
      </c>
      <c r="U83" s="65"/>
      <c r="V83" s="65"/>
      <c r="W83" s="104" t="s">
        <v>19</v>
      </c>
      <c r="X83" s="104"/>
    </row>
    <row r="84" spans="1:29" ht="18.75" customHeight="1">
      <c r="A84" s="28"/>
      <c r="B84" s="23">
        <v>1</v>
      </c>
      <c r="C84" s="71">
        <v>2</v>
      </c>
      <c r="D84" s="72"/>
      <c r="E84" s="72"/>
      <c r="F84" s="72"/>
      <c r="G84" s="72"/>
      <c r="H84" s="72"/>
      <c r="I84" s="72"/>
      <c r="J84" s="72"/>
      <c r="K84" s="73"/>
      <c r="L84" s="65">
        <v>3</v>
      </c>
      <c r="M84" s="65"/>
      <c r="N84" s="65">
        <v>4</v>
      </c>
      <c r="O84" s="65"/>
      <c r="P84" s="65"/>
      <c r="Q84" s="65"/>
      <c r="R84" s="65">
        <v>5</v>
      </c>
      <c r="S84" s="91"/>
      <c r="T84" s="65">
        <v>6</v>
      </c>
      <c r="U84" s="65"/>
      <c r="V84" s="65"/>
      <c r="W84" s="111">
        <v>7</v>
      </c>
      <c r="X84" s="112"/>
    </row>
    <row r="85" spans="1:29" ht="18.75" customHeight="1">
      <c r="A85" s="28"/>
      <c r="B85" s="25"/>
      <c r="C85" s="60" t="s">
        <v>48</v>
      </c>
      <c r="D85" s="61"/>
      <c r="E85" s="61"/>
      <c r="F85" s="61"/>
      <c r="G85" s="61"/>
      <c r="H85" s="61"/>
      <c r="I85" s="61"/>
      <c r="J85" s="61"/>
      <c r="K85" s="61"/>
      <c r="L85" s="69"/>
      <c r="M85" s="69"/>
      <c r="N85" s="69"/>
      <c r="O85" s="69"/>
      <c r="P85" s="69"/>
      <c r="Q85" s="69"/>
      <c r="R85" s="69"/>
      <c r="S85" s="69"/>
      <c r="T85" s="65"/>
      <c r="U85" s="65"/>
      <c r="V85" s="65"/>
      <c r="W85" s="135"/>
      <c r="X85" s="135"/>
      <c r="Z85" s="26"/>
      <c r="AA85" s="26"/>
      <c r="AB85" s="26"/>
      <c r="AC85" s="26"/>
    </row>
    <row r="86" spans="1:29" ht="18.75" customHeight="1">
      <c r="A86" s="28"/>
      <c r="B86" s="25">
        <v>1</v>
      </c>
      <c r="C86" s="62" t="s">
        <v>60</v>
      </c>
      <c r="D86" s="63"/>
      <c r="E86" s="63"/>
      <c r="F86" s="63"/>
      <c r="G86" s="63"/>
      <c r="H86" s="63"/>
      <c r="I86" s="63"/>
      <c r="J86" s="63"/>
      <c r="K86" s="64"/>
      <c r="L86" s="65"/>
      <c r="M86" s="65"/>
      <c r="N86" s="65"/>
      <c r="O86" s="65"/>
      <c r="P86" s="65"/>
      <c r="Q86" s="65"/>
      <c r="R86" s="65"/>
      <c r="S86" s="91"/>
      <c r="T86" s="65"/>
      <c r="U86" s="65"/>
      <c r="V86" s="65"/>
      <c r="W86" s="135"/>
      <c r="X86" s="135"/>
      <c r="Z86" s="26"/>
      <c r="AA86" s="26"/>
      <c r="AB86" s="26"/>
      <c r="AC86" s="26"/>
    </row>
    <row r="87" spans="1:29" ht="18" customHeight="1">
      <c r="A87" s="28"/>
      <c r="B87" s="25"/>
      <c r="C87" s="66" t="s">
        <v>46</v>
      </c>
      <c r="D87" s="67"/>
      <c r="E87" s="67"/>
      <c r="F87" s="67"/>
      <c r="G87" s="67"/>
      <c r="H87" s="67"/>
      <c r="I87" s="67"/>
      <c r="J87" s="67"/>
      <c r="K87" s="67"/>
      <c r="L87" s="65" t="s">
        <v>64</v>
      </c>
      <c r="M87" s="65"/>
      <c r="N87" s="65" t="s">
        <v>4</v>
      </c>
      <c r="O87" s="65"/>
      <c r="P87" s="65"/>
      <c r="Q87" s="65"/>
      <c r="R87" s="95"/>
      <c r="S87" s="96"/>
      <c r="T87" s="95">
        <f>SUM(T88:V89)</f>
        <v>7000000</v>
      </c>
      <c r="U87" s="95"/>
      <c r="V87" s="95"/>
      <c r="W87" s="110">
        <f>T87</f>
        <v>7000000</v>
      </c>
      <c r="X87" s="104"/>
      <c r="Z87" s="26"/>
      <c r="AA87" s="26"/>
      <c r="AB87" s="26"/>
      <c r="AC87" s="26"/>
    </row>
    <row r="88" spans="1:29" ht="18" customHeight="1">
      <c r="A88" s="28"/>
      <c r="B88" s="25"/>
      <c r="C88" s="66" t="s">
        <v>70</v>
      </c>
      <c r="D88" s="67"/>
      <c r="E88" s="67"/>
      <c r="F88" s="67"/>
      <c r="G88" s="67"/>
      <c r="H88" s="67"/>
      <c r="I88" s="67"/>
      <c r="J88" s="67"/>
      <c r="K88" s="67"/>
      <c r="L88" s="65" t="s">
        <v>64</v>
      </c>
      <c r="M88" s="65"/>
      <c r="N88" s="65" t="s">
        <v>4</v>
      </c>
      <c r="O88" s="65"/>
      <c r="P88" s="65"/>
      <c r="Q88" s="65"/>
      <c r="R88" s="95"/>
      <c r="S88" s="96"/>
      <c r="T88" s="77">
        <f>5000000</f>
        <v>5000000</v>
      </c>
      <c r="U88" s="78"/>
      <c r="V88" s="79"/>
      <c r="W88" s="110">
        <f>T88</f>
        <v>5000000</v>
      </c>
      <c r="X88" s="104"/>
      <c r="Z88" s="148"/>
      <c r="AA88" s="148"/>
      <c r="AB88" s="148"/>
      <c r="AC88" s="26"/>
    </row>
    <row r="89" spans="1:29" ht="18" customHeight="1">
      <c r="A89" s="28"/>
      <c r="B89" s="25"/>
      <c r="C89" s="66" t="s">
        <v>104</v>
      </c>
      <c r="D89" s="67"/>
      <c r="E89" s="67"/>
      <c r="F89" s="67"/>
      <c r="G89" s="67"/>
      <c r="H89" s="67"/>
      <c r="I89" s="67"/>
      <c r="J89" s="67"/>
      <c r="K89" s="67"/>
      <c r="L89" s="65" t="s">
        <v>64</v>
      </c>
      <c r="M89" s="65"/>
      <c r="N89" s="65" t="s">
        <v>4</v>
      </c>
      <c r="O89" s="65"/>
      <c r="P89" s="65"/>
      <c r="Q89" s="65"/>
      <c r="R89" s="95"/>
      <c r="S89" s="96"/>
      <c r="T89" s="77">
        <v>2000000</v>
      </c>
      <c r="U89" s="78"/>
      <c r="V89" s="79"/>
      <c r="W89" s="110">
        <f>T89</f>
        <v>2000000</v>
      </c>
      <c r="X89" s="104"/>
      <c r="Z89" s="148"/>
      <c r="AA89" s="148"/>
      <c r="AB89" s="148"/>
      <c r="AC89" s="26"/>
    </row>
    <row r="90" spans="1:29" ht="18.75" customHeight="1">
      <c r="A90" s="28"/>
      <c r="B90" s="25">
        <v>2</v>
      </c>
      <c r="C90" s="62" t="s">
        <v>61</v>
      </c>
      <c r="D90" s="63"/>
      <c r="E90" s="63"/>
      <c r="F90" s="63"/>
      <c r="G90" s="63"/>
      <c r="H90" s="63"/>
      <c r="I90" s="63"/>
      <c r="J90" s="63"/>
      <c r="K90" s="64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110"/>
      <c r="X90" s="104"/>
      <c r="Z90" s="26"/>
      <c r="AA90" s="26"/>
      <c r="AB90" s="26"/>
      <c r="AC90" s="26"/>
    </row>
    <row r="91" spans="1:29" ht="36" customHeight="1">
      <c r="A91" s="28"/>
      <c r="B91" s="25"/>
      <c r="C91" s="66" t="s">
        <v>68</v>
      </c>
      <c r="D91" s="67"/>
      <c r="E91" s="67"/>
      <c r="F91" s="67"/>
      <c r="G91" s="67"/>
      <c r="H91" s="67"/>
      <c r="I91" s="67"/>
      <c r="J91" s="67"/>
      <c r="K91" s="67"/>
      <c r="L91" s="65" t="s">
        <v>3</v>
      </c>
      <c r="M91" s="65"/>
      <c r="N91" s="74" t="s">
        <v>23</v>
      </c>
      <c r="O91" s="75"/>
      <c r="P91" s="75"/>
      <c r="Q91" s="76"/>
      <c r="R91" s="144"/>
      <c r="S91" s="144"/>
      <c r="T91" s="144">
        <f>2</f>
        <v>2</v>
      </c>
      <c r="U91" s="144"/>
      <c r="V91" s="144"/>
      <c r="W91" s="145">
        <f>T91</f>
        <v>2</v>
      </c>
      <c r="X91" s="145"/>
      <c r="Z91" s="26"/>
      <c r="AA91" s="26"/>
      <c r="AB91" s="26"/>
      <c r="AC91" s="26"/>
    </row>
    <row r="92" spans="1:29" ht="36" customHeight="1">
      <c r="A92" s="28"/>
      <c r="B92" s="25"/>
      <c r="C92" s="92" t="s">
        <v>105</v>
      </c>
      <c r="D92" s="93"/>
      <c r="E92" s="93"/>
      <c r="F92" s="93"/>
      <c r="G92" s="93"/>
      <c r="H92" s="93"/>
      <c r="I92" s="93"/>
      <c r="J92" s="93"/>
      <c r="K92" s="94"/>
      <c r="L92" s="74" t="s">
        <v>102</v>
      </c>
      <c r="M92" s="76"/>
      <c r="N92" s="65" t="s">
        <v>23</v>
      </c>
      <c r="O92" s="65"/>
      <c r="P92" s="65"/>
      <c r="Q92" s="65"/>
      <c r="R92" s="144"/>
      <c r="S92" s="144"/>
      <c r="T92" s="144">
        <v>500</v>
      </c>
      <c r="U92" s="144"/>
      <c r="V92" s="144"/>
      <c r="W92" s="145">
        <f>T92</f>
        <v>500</v>
      </c>
      <c r="X92" s="145"/>
      <c r="Z92" s="26"/>
      <c r="AA92" s="26"/>
      <c r="AB92" s="26"/>
      <c r="AC92" s="26"/>
    </row>
    <row r="93" spans="1:29" ht="21.75" customHeight="1">
      <c r="A93" s="28"/>
      <c r="B93" s="25">
        <v>3</v>
      </c>
      <c r="C93" s="62" t="s">
        <v>62</v>
      </c>
      <c r="D93" s="63"/>
      <c r="E93" s="63"/>
      <c r="F93" s="63"/>
      <c r="G93" s="63"/>
      <c r="H93" s="63"/>
      <c r="I93" s="63"/>
      <c r="J93" s="63"/>
      <c r="K93" s="64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110"/>
      <c r="X93" s="104"/>
      <c r="Z93" s="26"/>
      <c r="AA93" s="26"/>
      <c r="AB93" s="26"/>
      <c r="AC93" s="26"/>
    </row>
    <row r="94" spans="1:29" ht="20.25" customHeight="1">
      <c r="A94" s="28"/>
      <c r="B94" s="25"/>
      <c r="C94" s="85" t="s">
        <v>71</v>
      </c>
      <c r="D94" s="86"/>
      <c r="E94" s="86"/>
      <c r="F94" s="86"/>
      <c r="G94" s="86"/>
      <c r="H94" s="86"/>
      <c r="I94" s="86"/>
      <c r="J94" s="86"/>
      <c r="K94" s="86"/>
      <c r="L94" s="59" t="s">
        <v>64</v>
      </c>
      <c r="M94" s="59"/>
      <c r="N94" s="59" t="s">
        <v>5</v>
      </c>
      <c r="O94" s="59"/>
      <c r="P94" s="59"/>
      <c r="Q94" s="59"/>
      <c r="R94" s="101"/>
      <c r="S94" s="101"/>
      <c r="T94" s="101">
        <v>2500000</v>
      </c>
      <c r="U94" s="101"/>
      <c r="V94" s="101"/>
      <c r="W94" s="110">
        <f>T94</f>
        <v>2500000</v>
      </c>
      <c r="X94" s="104"/>
      <c r="Z94" s="26"/>
      <c r="AA94" s="26"/>
      <c r="AB94" s="26"/>
      <c r="AC94" s="26"/>
    </row>
    <row r="95" spans="1:29" ht="33" customHeight="1">
      <c r="A95" s="28"/>
      <c r="B95" s="23"/>
      <c r="C95" s="85" t="s">
        <v>106</v>
      </c>
      <c r="D95" s="86"/>
      <c r="E95" s="86"/>
      <c r="F95" s="86"/>
      <c r="G95" s="86"/>
      <c r="H95" s="86"/>
      <c r="I95" s="86"/>
      <c r="J95" s="86"/>
      <c r="K95" s="86"/>
      <c r="L95" s="59" t="s">
        <v>64</v>
      </c>
      <c r="M95" s="59"/>
      <c r="N95" s="59" t="s">
        <v>5</v>
      </c>
      <c r="O95" s="59"/>
      <c r="P95" s="59"/>
      <c r="Q95" s="59"/>
      <c r="R95" s="101"/>
      <c r="S95" s="101"/>
      <c r="T95" s="101">
        <v>4000</v>
      </c>
      <c r="U95" s="101"/>
      <c r="V95" s="101"/>
      <c r="W95" s="110">
        <f>T95</f>
        <v>4000</v>
      </c>
      <c r="X95" s="104"/>
      <c r="Z95" s="26"/>
      <c r="AA95" s="26"/>
      <c r="AB95" s="26"/>
      <c r="AC95" s="26"/>
    </row>
    <row r="96" spans="1:29" ht="20.25" customHeight="1">
      <c r="A96" s="28"/>
      <c r="B96" s="25">
        <v>4</v>
      </c>
      <c r="C96" s="62" t="s">
        <v>63</v>
      </c>
      <c r="D96" s="63"/>
      <c r="E96" s="63"/>
      <c r="F96" s="63"/>
      <c r="G96" s="63"/>
      <c r="H96" s="63"/>
      <c r="I96" s="63"/>
      <c r="J96" s="63"/>
      <c r="K96" s="64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110"/>
      <c r="X96" s="104"/>
      <c r="Z96" s="26"/>
      <c r="AA96" s="26"/>
      <c r="AB96" s="26"/>
      <c r="AC96" s="26"/>
    </row>
    <row r="97" spans="1:29" ht="51.75" customHeight="1">
      <c r="A97" s="28"/>
      <c r="B97" s="23"/>
      <c r="C97" s="87" t="s">
        <v>69</v>
      </c>
      <c r="D97" s="88"/>
      <c r="E97" s="88"/>
      <c r="F97" s="88"/>
      <c r="G97" s="88"/>
      <c r="H97" s="88"/>
      <c r="I97" s="88"/>
      <c r="J97" s="88"/>
      <c r="K97" s="89"/>
      <c r="L97" s="65" t="s">
        <v>24</v>
      </c>
      <c r="M97" s="65"/>
      <c r="N97" s="65" t="s">
        <v>5</v>
      </c>
      <c r="O97" s="65"/>
      <c r="P97" s="65"/>
      <c r="Q97" s="65"/>
      <c r="R97" s="98"/>
      <c r="S97" s="98"/>
      <c r="T97" s="146">
        <v>100</v>
      </c>
      <c r="U97" s="146"/>
      <c r="V97" s="146"/>
      <c r="W97" s="150">
        <f>T97</f>
        <v>100</v>
      </c>
      <c r="X97" s="150"/>
      <c r="Z97" s="26"/>
      <c r="AA97" s="26"/>
      <c r="AB97" s="26"/>
      <c r="AC97" s="26"/>
    </row>
    <row r="98" spans="1:29" ht="37.5" customHeight="1">
      <c r="B98" s="48"/>
      <c r="C98" s="90" t="s">
        <v>107</v>
      </c>
      <c r="D98" s="91"/>
      <c r="E98" s="91"/>
      <c r="F98" s="91"/>
      <c r="G98" s="91"/>
      <c r="H98" s="91"/>
      <c r="I98" s="91"/>
      <c r="J98" s="91"/>
      <c r="K98" s="91"/>
      <c r="L98" s="65" t="s">
        <v>24</v>
      </c>
      <c r="M98" s="65"/>
      <c r="N98" s="65" t="s">
        <v>5</v>
      </c>
      <c r="O98" s="65"/>
      <c r="P98" s="65"/>
      <c r="Q98" s="65"/>
      <c r="R98" s="98"/>
      <c r="S98" s="98"/>
      <c r="T98" s="146">
        <v>39.869999999999997</v>
      </c>
      <c r="U98" s="146" t="e">
        <f>(24948+1720000+T98)/S98</f>
        <v>#DIV/0!</v>
      </c>
      <c r="V98" s="146" t="e">
        <f>(24948+1720000+U98)/T98</f>
        <v>#DIV/0!</v>
      </c>
      <c r="W98" s="150">
        <f>T98</f>
        <v>39.869999999999997</v>
      </c>
      <c r="X98" s="151"/>
      <c r="Z98" s="147"/>
      <c r="AA98" s="147"/>
      <c r="AB98" s="147"/>
      <c r="AC98" s="26"/>
    </row>
    <row r="99" spans="1:29" ht="49.5" customHeight="1">
      <c r="Z99" s="26"/>
      <c r="AA99" s="26"/>
      <c r="AB99" s="26"/>
      <c r="AC99" s="26"/>
    </row>
    <row r="100" spans="1:29" ht="18.75">
      <c r="A100" s="17" t="s">
        <v>38</v>
      </c>
      <c r="B100" s="34"/>
      <c r="C100" s="34"/>
      <c r="D100" s="34"/>
      <c r="E100" s="34"/>
      <c r="F100" s="34"/>
      <c r="G100" s="38"/>
      <c r="H100" s="38"/>
      <c r="I100" s="26"/>
      <c r="J100" s="26"/>
      <c r="K100" s="26"/>
      <c r="L100" s="26"/>
      <c r="M100" s="26"/>
      <c r="N100" s="26"/>
    </row>
    <row r="101" spans="1:29" ht="15.75">
      <c r="A101" s="31" t="s">
        <v>18</v>
      </c>
      <c r="B101" s="31"/>
      <c r="C101" s="31"/>
      <c r="D101" s="31"/>
      <c r="I101" s="83"/>
      <c r="J101" s="83"/>
      <c r="L101" s="82" t="s">
        <v>39</v>
      </c>
      <c r="M101" s="82"/>
      <c r="N101" s="82"/>
      <c r="O101" s="82"/>
    </row>
    <row r="102" spans="1:29" ht="11.25" customHeight="1">
      <c r="A102" s="31"/>
      <c r="B102" s="31"/>
      <c r="C102" s="31"/>
      <c r="D102" s="31"/>
      <c r="I102" s="84" t="s">
        <v>25</v>
      </c>
      <c r="J102" s="84"/>
      <c r="L102" s="84" t="s">
        <v>40</v>
      </c>
      <c r="M102" s="84"/>
      <c r="N102" s="84"/>
      <c r="O102" s="84"/>
    </row>
    <row r="103" spans="1:29" ht="5.25" customHeight="1"/>
    <row r="104" spans="1:29" ht="15.75">
      <c r="A104" s="17" t="s">
        <v>22</v>
      </c>
      <c r="G104" s="26"/>
      <c r="H104" s="26"/>
    </row>
    <row r="105" spans="1:29" ht="15.75">
      <c r="A105" s="17" t="s">
        <v>81</v>
      </c>
      <c r="G105" s="26"/>
      <c r="H105" s="26"/>
    </row>
    <row r="106" spans="1:29" ht="15.75">
      <c r="A106" s="17" t="s">
        <v>41</v>
      </c>
      <c r="I106" s="83"/>
      <c r="J106" s="83"/>
      <c r="K106" s="26"/>
      <c r="L106" s="82" t="s">
        <v>17</v>
      </c>
      <c r="M106" s="82"/>
      <c r="N106" s="82"/>
      <c r="O106" s="82"/>
    </row>
    <row r="107" spans="1:29" ht="15" customHeight="1">
      <c r="A107" s="33"/>
      <c r="B107" s="81">
        <f>L12</f>
        <v>43854</v>
      </c>
      <c r="C107" s="81"/>
      <c r="I107" s="84" t="s">
        <v>25</v>
      </c>
      <c r="J107" s="84"/>
      <c r="L107" s="84" t="s">
        <v>40</v>
      </c>
      <c r="M107" s="84"/>
      <c r="N107" s="84"/>
      <c r="O107" s="84"/>
    </row>
    <row r="108" spans="1:29" ht="15" customHeight="1">
      <c r="A108" s="50" t="s">
        <v>82</v>
      </c>
      <c r="B108" s="50"/>
    </row>
    <row r="109" spans="1:29" ht="12.75" customHeight="1">
      <c r="A109" s="50" t="s">
        <v>83</v>
      </c>
      <c r="B109" s="50"/>
    </row>
  </sheetData>
  <mergeCells count="271">
    <mergeCell ref="B20:D20"/>
    <mergeCell ref="B21:D21"/>
    <mergeCell ref="B23:D23"/>
    <mergeCell ref="B24:D24"/>
    <mergeCell ref="F21:N21"/>
    <mergeCell ref="F20:N20"/>
    <mergeCell ref="F23:N23"/>
    <mergeCell ref="F24:N24"/>
    <mergeCell ref="W26:X26"/>
    <mergeCell ref="W27:X27"/>
    <mergeCell ref="B26:D26"/>
    <mergeCell ref="B27:D27"/>
    <mergeCell ref="F27:H27"/>
    <mergeCell ref="F26:H26"/>
    <mergeCell ref="J26:K26"/>
    <mergeCell ref="J27:K27"/>
    <mergeCell ref="M27:U27"/>
    <mergeCell ref="W80:X80"/>
    <mergeCell ref="W81:X81"/>
    <mergeCell ref="W96:X96"/>
    <mergeCell ref="W92:X92"/>
    <mergeCell ref="W98:X98"/>
    <mergeCell ref="W87:X87"/>
    <mergeCell ref="W88:X88"/>
    <mergeCell ref="W89:X89"/>
    <mergeCell ref="W95:X95"/>
    <mergeCell ref="W97:X97"/>
    <mergeCell ref="Z98:AB98"/>
    <mergeCell ref="Z88:AB88"/>
    <mergeCell ref="Z89:AB89"/>
    <mergeCell ref="U52:W52"/>
    <mergeCell ref="W72:X72"/>
    <mergeCell ref="C72:K72"/>
    <mergeCell ref="T69:V69"/>
    <mergeCell ref="C70:K70"/>
    <mergeCell ref="W69:X69"/>
    <mergeCell ref="W70:X70"/>
    <mergeCell ref="C80:K80"/>
    <mergeCell ref="C81:K81"/>
    <mergeCell ref="L80:M80"/>
    <mergeCell ref="L81:M81"/>
    <mergeCell ref="N97:Q97"/>
    <mergeCell ref="C95:K95"/>
    <mergeCell ref="C87:K87"/>
    <mergeCell ref="C88:K88"/>
    <mergeCell ref="L87:M87"/>
    <mergeCell ref="C89:K89"/>
    <mergeCell ref="T98:V98"/>
    <mergeCell ref="T92:V92"/>
    <mergeCell ref="R95:S95"/>
    <mergeCell ref="T95:V95"/>
    <mergeCell ref="R98:S98"/>
    <mergeCell ref="L92:M92"/>
    <mergeCell ref="N92:Q92"/>
    <mergeCell ref="L98:M98"/>
    <mergeCell ref="N98:Q98"/>
    <mergeCell ref="T97:V97"/>
    <mergeCell ref="T87:V87"/>
    <mergeCell ref="R83:S83"/>
    <mergeCell ref="R85:S85"/>
    <mergeCell ref="T85:V85"/>
    <mergeCell ref="R86:S86"/>
    <mergeCell ref="T88:V88"/>
    <mergeCell ref="R87:S87"/>
    <mergeCell ref="T89:V89"/>
    <mergeCell ref="T80:V80"/>
    <mergeCell ref="T81:V81"/>
    <mergeCell ref="W84:X84"/>
    <mergeCell ref="T86:V86"/>
    <mergeCell ref="W85:X85"/>
    <mergeCell ref="W86:X86"/>
    <mergeCell ref="W83:X83"/>
    <mergeCell ref="T84:V84"/>
    <mergeCell ref="T83:V83"/>
    <mergeCell ref="W90:X90"/>
    <mergeCell ref="R92:S92"/>
    <mergeCell ref="T94:V94"/>
    <mergeCell ref="R91:S91"/>
    <mergeCell ref="R94:S94"/>
    <mergeCell ref="W94:X94"/>
    <mergeCell ref="W93:X93"/>
    <mergeCell ref="W91:X91"/>
    <mergeCell ref="T93:V93"/>
    <mergeCell ref="T91:V91"/>
    <mergeCell ref="N94:Q94"/>
    <mergeCell ref="L90:M90"/>
    <mergeCell ref="L95:M95"/>
    <mergeCell ref="L94:M94"/>
    <mergeCell ref="L96:M96"/>
    <mergeCell ref="T90:V90"/>
    <mergeCell ref="R93:S93"/>
    <mergeCell ref="T96:V96"/>
    <mergeCell ref="N93:Q93"/>
    <mergeCell ref="N95:Q95"/>
    <mergeCell ref="L74:M74"/>
    <mergeCell ref="R74:S74"/>
    <mergeCell ref="N73:Q73"/>
    <mergeCell ref="N74:Q74"/>
    <mergeCell ref="L76:M76"/>
    <mergeCell ref="C74:K74"/>
    <mergeCell ref="L75:M75"/>
    <mergeCell ref="N75:Q75"/>
    <mergeCell ref="T76:V76"/>
    <mergeCell ref="T77:V77"/>
    <mergeCell ref="L78:M78"/>
    <mergeCell ref="N78:Q78"/>
    <mergeCell ref="R78:S78"/>
    <mergeCell ref="W77:X77"/>
    <mergeCell ref="R76:S76"/>
    <mergeCell ref="N77:Q77"/>
    <mergeCell ref="C77:K77"/>
    <mergeCell ref="L77:M77"/>
    <mergeCell ref="C78:K78"/>
    <mergeCell ref="R72:S72"/>
    <mergeCell ref="R79:S79"/>
    <mergeCell ref="R77:S77"/>
    <mergeCell ref="C75:K75"/>
    <mergeCell ref="C79:K79"/>
    <mergeCell ref="C73:K73"/>
    <mergeCell ref="C76:K76"/>
    <mergeCell ref="W68:X68"/>
    <mergeCell ref="T71:V71"/>
    <mergeCell ref="R71:S71"/>
    <mergeCell ref="R75:S75"/>
    <mergeCell ref="T75:V75"/>
    <mergeCell ref="W75:X75"/>
    <mergeCell ref="W73:X73"/>
    <mergeCell ref="W74:X74"/>
    <mergeCell ref="T74:V74"/>
    <mergeCell ref="R73:S73"/>
    <mergeCell ref="W71:X71"/>
    <mergeCell ref="N71:Q71"/>
    <mergeCell ref="L70:M70"/>
    <mergeCell ref="W79:X79"/>
    <mergeCell ref="T72:V72"/>
    <mergeCell ref="N72:Q72"/>
    <mergeCell ref="W76:X76"/>
    <mergeCell ref="L72:M72"/>
    <mergeCell ref="N76:Q76"/>
    <mergeCell ref="W78:X78"/>
    <mergeCell ref="U51:W51"/>
    <mergeCell ref="C54:P54"/>
    <mergeCell ref="C66:K66"/>
    <mergeCell ref="T67:V67"/>
    <mergeCell ref="R67:S67"/>
    <mergeCell ref="C67:K67"/>
    <mergeCell ref="L67:M67"/>
    <mergeCell ref="R55:T55"/>
    <mergeCell ref="R66:S66"/>
    <mergeCell ref="U55:W55"/>
    <mergeCell ref="B37:R37"/>
    <mergeCell ref="C39:T39"/>
    <mergeCell ref="C40:T40"/>
    <mergeCell ref="F42:N42"/>
    <mergeCell ref="C51:P51"/>
    <mergeCell ref="R51:T51"/>
    <mergeCell ref="A16:R16"/>
    <mergeCell ref="F31:G31"/>
    <mergeCell ref="F32:G32"/>
    <mergeCell ref="B35:Y35"/>
    <mergeCell ref="C46:T46"/>
    <mergeCell ref="C47:T47"/>
    <mergeCell ref="W20:X20"/>
    <mergeCell ref="W21:X21"/>
    <mergeCell ref="W23:X23"/>
    <mergeCell ref="W24:X24"/>
    <mergeCell ref="K9:P9"/>
    <mergeCell ref="B30:E30"/>
    <mergeCell ref="M26:U26"/>
    <mergeCell ref="C48:T48"/>
    <mergeCell ref="C52:P52"/>
    <mergeCell ref="C53:P53"/>
    <mergeCell ref="F30:G30"/>
    <mergeCell ref="A17:R17"/>
    <mergeCell ref="B34:P34"/>
    <mergeCell ref="A15:R15"/>
    <mergeCell ref="U54:W54"/>
    <mergeCell ref="W67:X67"/>
    <mergeCell ref="N67:Q67"/>
    <mergeCell ref="R62:T62"/>
    <mergeCell ref="U59:W59"/>
    <mergeCell ref="U60:W60"/>
    <mergeCell ref="U61:W61"/>
    <mergeCell ref="U62:W62"/>
    <mergeCell ref="R60:T60"/>
    <mergeCell ref="U53:W53"/>
    <mergeCell ref="N66:Q66"/>
    <mergeCell ref="C55:P55"/>
    <mergeCell ref="W66:X66"/>
    <mergeCell ref="R54:T54"/>
    <mergeCell ref="C61:P61"/>
    <mergeCell ref="C62:P62"/>
    <mergeCell ref="C59:P59"/>
    <mergeCell ref="C60:P60"/>
    <mergeCell ref="R61:T61"/>
    <mergeCell ref="R52:T52"/>
    <mergeCell ref="R53:T53"/>
    <mergeCell ref="R70:S70"/>
    <mergeCell ref="L71:M71"/>
    <mergeCell ref="L69:M69"/>
    <mergeCell ref="N68:Q68"/>
    <mergeCell ref="R68:S68"/>
    <mergeCell ref="T70:V70"/>
    <mergeCell ref="R59:T59"/>
    <mergeCell ref="L66:M66"/>
    <mergeCell ref="L97:M97"/>
    <mergeCell ref="R80:S80"/>
    <mergeCell ref="R81:S81"/>
    <mergeCell ref="N80:Q80"/>
    <mergeCell ref="N81:Q81"/>
    <mergeCell ref="N86:Q86"/>
    <mergeCell ref="R84:S84"/>
    <mergeCell ref="N84:Q84"/>
    <mergeCell ref="R97:S97"/>
    <mergeCell ref="N85:Q85"/>
    <mergeCell ref="C98:K98"/>
    <mergeCell ref="C96:K96"/>
    <mergeCell ref="L88:M88"/>
    <mergeCell ref="N91:Q91"/>
    <mergeCell ref="R90:S90"/>
    <mergeCell ref="R96:S96"/>
    <mergeCell ref="C92:K92"/>
    <mergeCell ref="R89:S89"/>
    <mergeCell ref="R88:S88"/>
    <mergeCell ref="N96:Q96"/>
    <mergeCell ref="N79:Q79"/>
    <mergeCell ref="I107:J107"/>
    <mergeCell ref="L107:O107"/>
    <mergeCell ref="I101:J101"/>
    <mergeCell ref="L101:O101"/>
    <mergeCell ref="I102:J102"/>
    <mergeCell ref="C93:K93"/>
    <mergeCell ref="L93:M93"/>
    <mergeCell ref="C94:K94"/>
    <mergeCell ref="C97:K97"/>
    <mergeCell ref="N83:Q83"/>
    <mergeCell ref="L89:M89"/>
    <mergeCell ref="L85:M85"/>
    <mergeCell ref="L84:M84"/>
    <mergeCell ref="N89:Q89"/>
    <mergeCell ref="N87:Q87"/>
    <mergeCell ref="L12:M12"/>
    <mergeCell ref="B107:C107"/>
    <mergeCell ref="L73:M73"/>
    <mergeCell ref="L106:O106"/>
    <mergeCell ref="I106:J106"/>
    <mergeCell ref="L102:O102"/>
    <mergeCell ref="N90:Q90"/>
    <mergeCell ref="N88:Q88"/>
    <mergeCell ref="L86:M86"/>
    <mergeCell ref="L79:M79"/>
    <mergeCell ref="C91:K91"/>
    <mergeCell ref="C84:K84"/>
    <mergeCell ref="C83:K83"/>
    <mergeCell ref="T79:V79"/>
    <mergeCell ref="T78:V78"/>
    <mergeCell ref="L91:M91"/>
    <mergeCell ref="C90:K90"/>
    <mergeCell ref="C86:K86"/>
    <mergeCell ref="C85:K85"/>
    <mergeCell ref="L83:M83"/>
    <mergeCell ref="T73:V73"/>
    <mergeCell ref="C68:K68"/>
    <mergeCell ref="C69:K69"/>
    <mergeCell ref="T68:V68"/>
    <mergeCell ref="T66:V66"/>
    <mergeCell ref="C71:K71"/>
    <mergeCell ref="N69:Q69"/>
    <mergeCell ref="L68:M68"/>
    <mergeCell ref="R69:S69"/>
    <mergeCell ref="N70:Q7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  <rowBreaks count="2" manualBreakCount="2">
    <brk id="43" max="24" man="1"/>
    <brk id="8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2020-02-17T14:27:13Z</cp:lastPrinted>
  <dcterms:created xsi:type="dcterms:W3CDTF">2013-03-19T08:17:06Z</dcterms:created>
  <dcterms:modified xsi:type="dcterms:W3CDTF">2020-02-17T14:27:25Z</dcterms:modified>
</cp:coreProperties>
</file>