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7461" sheetId="28" r:id="rId1"/>
  </sheets>
  <definedNames>
    <definedName name="_xlnm.Print_Area" localSheetId="0">'1217461'!$A$1:$Z$128</definedName>
  </definedNames>
  <calcPr calcId="152511"/>
</workbook>
</file>

<file path=xl/calcChain.xml><?xml version="1.0" encoding="utf-8"?>
<calcChain xmlns="http://schemas.openxmlformats.org/spreadsheetml/2006/main">
  <c r="V107" i="28" l="1"/>
  <c r="T103" i="28"/>
  <c r="V103" i="28"/>
  <c r="T94" i="28"/>
  <c r="V94" i="28"/>
  <c r="V97" i="28"/>
  <c r="V109" i="28"/>
  <c r="V111" i="28"/>
  <c r="T101" i="28"/>
  <c r="V101" i="28" s="1"/>
  <c r="V102" i="28"/>
  <c r="V104" i="28"/>
  <c r="V96" i="28"/>
  <c r="V98" i="28"/>
  <c r="V95" i="28"/>
  <c r="V88" i="28"/>
  <c r="R72" i="28"/>
  <c r="V76" i="28"/>
  <c r="O54" i="28"/>
  <c r="O55" i="28" s="1"/>
  <c r="V106" i="28"/>
  <c r="S72" i="28"/>
  <c r="M52" i="28"/>
  <c r="F30" i="28"/>
  <c r="O53" i="28"/>
  <c r="B123" i="28"/>
  <c r="Q53" i="28"/>
  <c r="Q54" i="28"/>
  <c r="T82" i="28"/>
  <c r="T86" i="28"/>
  <c r="V86" i="28" s="1"/>
  <c r="R70" i="28"/>
  <c r="V70" i="28" s="1"/>
  <c r="V84" i="28"/>
  <c r="V82" i="28"/>
  <c r="Q52" i="28"/>
  <c r="Q55" i="28"/>
  <c r="M55" i="28"/>
  <c r="M61" i="28"/>
  <c r="M62" i="28" s="1"/>
  <c r="V72" i="28"/>
  <c r="V108" i="28"/>
  <c r="O61" i="28" l="1"/>
  <c r="O62" i="28" s="1"/>
  <c r="F31" i="28"/>
  <c r="F29" i="28" s="1"/>
  <c r="Q62" i="28"/>
  <c r="T100" i="28"/>
  <c r="V100" i="28" s="1"/>
  <c r="Q61" i="28"/>
  <c r="R74" i="28"/>
  <c r="V74" i="28" s="1"/>
</calcChain>
</file>

<file path=xl/sharedStrings.xml><?xml version="1.0" encoding="utf-8"?>
<sst xmlns="http://schemas.openxmlformats.org/spreadsheetml/2006/main" count="201" uniqueCount="119">
  <si>
    <t>Програма утримання та розвитку житлово-комунального господарства та благоустрою м.Хмельницького на 2017-2020 роки</t>
  </si>
  <si>
    <t>тис. кв.м</t>
  </si>
  <si>
    <t>Завдання 1. Забезпечення проведення поточного ремонту об'єктів транспортної інфраструктури</t>
  </si>
  <si>
    <t>Завдання 2. Забезпечення проведення капітального ремонту об'єктів транспортної інфраструктури</t>
  </si>
  <si>
    <t>Завдання 3. Забезпечення утримання об'єктів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</si>
  <si>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</si>
  <si>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</si>
  <si>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площа шляхів на яких планується провести поточний ремонт</t>
  </si>
  <si>
    <t>середні витрати на поточний ремонт 1 кв. м доріг</t>
  </si>
  <si>
    <t>площа шляхів, на яких планується провести капітальний ремонт</t>
  </si>
  <si>
    <t>середня вартість 1 кв. м капітального ремонту</t>
  </si>
  <si>
    <t>рішення сесії міської ради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</si>
  <si>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</si>
  <si>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</si>
  <si>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</si>
  <si>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</si>
  <si>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</si>
  <si>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</si>
  <si>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</si>
  <si>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</si>
  <si>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</si>
  <si>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</si>
  <si>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</si>
  <si>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</si>
  <si>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тис. кв. м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</si>
  <si>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</si>
  <si>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</si>
  <si>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</si>
  <si>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</si>
  <si>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</si>
  <si>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грн.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</si>
  <si>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</si>
  <si>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</si>
  <si>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</si>
  <si>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</si>
  <si>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</si>
  <si>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</si>
  <si>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</si>
  <si>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</si>
  <si>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</si>
  <si>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</si>
  <si>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</si>
  <si>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</si>
  <si>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</si>
  <si>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</si>
  <si>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>Покращення стану інфраструктури автомобільних доріг</t>
  </si>
  <si>
    <t>Обсяг видатків на проведення поточного ремонту інфраструктури доріг</t>
  </si>
  <si>
    <r>
      <t xml:space="preserve">Завдання 1. </t>
    </r>
    <r>
      <rPr>
        <sz val="12"/>
        <rFont val="Times New Roman"/>
        <family val="1"/>
        <charset val="204"/>
      </rPr>
      <t>Забезпечення проведення поточного ремонту об'єктів транспортної інфраструктури</t>
    </r>
  </si>
  <si>
    <r>
      <t xml:space="preserve">Завдання 2. </t>
    </r>
    <r>
      <rPr>
        <sz val="12"/>
        <rFont val="Times New Roman"/>
        <family val="1"/>
        <charset val="204"/>
      </rPr>
      <t>Забезпечення проведення капітального ремонту об'єктів транспортної інфраструктури</t>
    </r>
  </si>
  <si>
    <r>
      <t xml:space="preserve">Завдання 3. </t>
    </r>
    <r>
      <rPr>
        <sz val="12"/>
        <rFont val="Times New Roman"/>
        <family val="1"/>
        <charset val="204"/>
      </rPr>
      <t>Забезпечення утримання об'єктів транспортної інфраструктури</t>
    </r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</si>
  <si>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</si>
  <si>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</si>
  <si>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</si>
  <si>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</si>
  <si>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В. Новачок</t>
  </si>
  <si>
    <t>Начальник управління житлово-комунального господарства</t>
  </si>
  <si>
    <t>титульний список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</si>
  <si>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</si>
  <si>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</si>
  <si>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</si>
  <si>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</si>
  <si>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</si>
  <si>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</si>
  <si>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</si>
  <si>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</si>
  <si>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Найменування місцевої/ регіональної програми</t>
  </si>
  <si>
    <t xml:space="preserve">Усього </t>
  </si>
  <si>
    <t>Показник</t>
  </si>
  <si>
    <t>Напрями використання бюджетних коштів</t>
  </si>
  <si>
    <t>затрат</t>
  </si>
  <si>
    <t>продукту</t>
  </si>
  <si>
    <t>ефективності</t>
  </si>
  <si>
    <t>якості</t>
  </si>
  <si>
    <t xml:space="preserve">питома вага кількості об'єктів транспортної інфраструктури, що заплановано відремонтувати до кількості об'єктів, що необхідно відремонтувати </t>
  </si>
  <si>
    <t>Обсяг видатків на капітальний ремонт інфраструктури доріг</t>
  </si>
  <si>
    <t>динаміка відремонтованої за рахунок поточного ремонту площі вулично-дорожної мережі порівняно з попереднім роком</t>
  </si>
  <si>
    <t>динаміка відремонтованої за рахунок капітального ремонту площі вулично-дорожньої мережі порівняно з попереднім роком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</si>
  <si>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</si>
  <si>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</si>
  <si>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</si>
  <si>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</si>
  <si>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</si>
  <si>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</si>
  <si>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</si>
  <si>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</si>
  <si>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</si>
  <si>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Перелік місцевих/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</si>
  <si>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</si>
  <si>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</si>
  <si>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</si>
  <si>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</si>
  <si>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</si>
  <si>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бюджету на 2020 рік</t>
  </si>
  <si>
    <t>(код Програмної класифікації видатків  та кредитування місцевого бюджету)</t>
  </si>
  <si>
    <t>кількість об’єктів транспортної інфраструктури (в т.ч. виготовлення ПКД), які необхідно та планується відремонтувати першочергово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</si>
  <si>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</si>
  <si>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</si>
  <si>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</si>
  <si>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</si>
  <si>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</si>
  <si>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</si>
  <si>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</si>
  <si>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(найменування відповідального виконавця)</t>
  </si>
  <si>
    <t>22201100000</t>
  </si>
  <si>
    <t>витрати на встановлення технічних засобів регулювання дорожнього руху</t>
  </si>
  <si>
    <t xml:space="preserve">Обсяг видатків, в т.ч.: </t>
  </si>
  <si>
    <t>витрати на розробку робочих проектів на капітальний ремонт об’єктів транспортної інфраструктури</t>
  </si>
  <si>
    <t>витрати на капітальний ремонт об'єктів транспортної інфраструктури (улаштування тротуарів, велосипедних доріжок та велосмуг)</t>
  </si>
  <si>
    <t>встановлення технічних засобів регулювання дорожнього руху  (в т.ч. виготовлення ПКД)</t>
  </si>
  <si>
    <t>розробка робочих проектів на капітальний ремонт об’єктів транспортної інфраструктури</t>
  </si>
  <si>
    <t>середні витрати на встановлення 1 технічного засобу регулювання дорожнього руху</t>
  </si>
  <si>
    <t xml:space="preserve">середні витрати на капітальний ремонт об'єктів транспортної інфраструктури </t>
  </si>
  <si>
    <t>середні витрати на розробку 1 робочого проекту на капітальний ремонт об’єкту транспортної інфраструктури</t>
  </si>
  <si>
    <t>капітальний ремонт об'єктів транспортної інфраструктури (улаштування тротуарів, велосипедних доріжок та велосмуг)</t>
  </si>
  <si>
    <t>встановлення стели із внутрішнім підсвічуванням літер "Хмельницький") (в т.ч. коригування робочого проєкту)</t>
  </si>
  <si>
    <t xml:space="preserve">витрати на встановлення 1 стели </t>
  </si>
  <si>
    <t>витрати на встановлення стели із внутрішнім підсвічуванням літер "Хмельницький" (в т.ч. коригування робочого проєкту)</t>
  </si>
  <si>
    <t>пропозиції відділу з ремонту вулично-дорожньої мережі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</si>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</sst>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5" formatCode="#,##0.000"/>
    <numFmt numFmtId="176" formatCode="#,##0.0000"/>
  </numFmts>
  <fonts count="20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65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0" fontId="9" fillId="0" borderId="5" xfId="8" applyFont="1" applyBorder="1" applyAlignment="1"/>
    <xf numFmtId="0" fontId="7" fillId="0" borderId="0" xfId="8" applyFont="1" applyBorder="1" applyAlignment="1">
      <alignment vertical="top"/>
    </xf>
    <xf numFmtId="0" fontId="7" fillId="0" borderId="5" xfId="8" applyFont="1" applyBorder="1" applyAlignment="1"/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14" fontId="7" fillId="0" borderId="0" xfId="8" applyNumberFormat="1" applyFont="1" applyFill="1" applyAlignment="1">
      <alignment horizontal="center"/>
    </xf>
    <xf numFmtId="0" fontId="7" fillId="0" borderId="6" xfId="8" applyFont="1" applyBorder="1"/>
    <xf numFmtId="1" fontId="7" fillId="0" borderId="7" xfId="7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0" fillId="0" borderId="0" xfId="0" applyAlignment="1"/>
    <xf numFmtId="0" fontId="11" fillId="0" borderId="7" xfId="7" applyFont="1" applyBorder="1" applyAlignment="1">
      <alignment horizontal="center" vertical="center" wrapText="1"/>
    </xf>
    <xf numFmtId="0" fontId="15" fillId="0" borderId="6" xfId="8" applyFont="1" applyBorder="1"/>
    <xf numFmtId="0" fontId="0" fillId="0" borderId="0" xfId="0" applyBorder="1" applyAlignment="1">
      <alignment horizontal="left"/>
    </xf>
    <xf numFmtId="0" fontId="16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6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1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2" borderId="0" xfId="8" applyFont="1" applyFill="1" applyBorder="1"/>
    <xf numFmtId="0" fontId="0" fillId="2" borderId="0" xfId="0" applyFill="1" applyBorder="1" applyAlignment="1">
      <alignment horizontal="left"/>
    </xf>
    <xf numFmtId="0" fontId="7" fillId="2" borderId="0" xfId="7" applyFont="1" applyFill="1" applyBorder="1" applyAlignment="1"/>
    <xf numFmtId="0" fontId="0" fillId="0" borderId="0" xfId="0" applyAlignment="1">
      <alignment horizontal="left" vertical="center"/>
    </xf>
    <xf numFmtId="1" fontId="7" fillId="0" borderId="8" xfId="7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Alignment="1">
      <alignment horizontal="left"/>
    </xf>
    <xf numFmtId="0" fontId="11" fillId="0" borderId="9" xfId="7" applyFont="1" applyBorder="1" applyAlignment="1">
      <alignment vertical="center" wrapText="1"/>
    </xf>
    <xf numFmtId="0" fontId="7" fillId="0" borderId="0" xfId="8" applyFont="1" applyFill="1" applyBorder="1" applyAlignment="1">
      <alignment horizontal="left" vertical="center" wrapText="1"/>
    </xf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19" fillId="0" borderId="0" xfId="8" applyFont="1" applyBorder="1" applyAlignment="1">
      <alignment vertical="center"/>
    </xf>
    <xf numFmtId="14" fontId="19" fillId="0" borderId="0" xfId="8" applyNumberFormat="1" applyFont="1" applyBorder="1" applyAlignment="1">
      <alignment vertical="center"/>
    </xf>
    <xf numFmtId="49" fontId="7" fillId="3" borderId="0" xfId="8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4" fontId="0" fillId="0" borderId="0" xfId="0" applyNumberFormat="1" applyBorder="1" applyAlignment="1">
      <alignment horizontal="left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0" fontId="7" fillId="0" borderId="12" xfId="7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3" fontId="7" fillId="0" borderId="11" xfId="7" applyNumberFormat="1" applyFont="1" applyFill="1" applyBorder="1" applyAlignment="1">
      <alignment horizontal="center" vertical="center" wrapText="1"/>
    </xf>
    <xf numFmtId="3" fontId="7" fillId="0" borderId="12" xfId="7" applyNumberFormat="1" applyFont="1" applyFill="1" applyBorder="1" applyAlignment="1">
      <alignment horizontal="center" vertical="center" wrapText="1"/>
    </xf>
    <xf numFmtId="3" fontId="7" fillId="0" borderId="7" xfId="7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7" applyFont="1" applyBorder="1" applyAlignment="1">
      <alignment horizontal="center" vertical="center" wrapText="1"/>
    </xf>
    <xf numFmtId="0" fontId="11" fillId="0" borderId="11" xfId="7" applyFont="1" applyBorder="1" applyAlignment="1">
      <alignment horizontal="left" vertical="center" wrapText="1"/>
    </xf>
    <xf numFmtId="0" fontId="11" fillId="0" borderId="9" xfId="7" applyFont="1" applyBorder="1" applyAlignment="1">
      <alignment horizontal="left" vertical="center" wrapText="1"/>
    </xf>
    <xf numFmtId="0" fontId="11" fillId="0" borderId="12" xfId="7" applyFont="1" applyBorder="1" applyAlignment="1">
      <alignment horizontal="left" vertical="center" wrapText="1"/>
    </xf>
    <xf numFmtId="4" fontId="7" fillId="0" borderId="11" xfId="7" applyNumberFormat="1" applyFont="1" applyBorder="1" applyAlignment="1">
      <alignment horizontal="center" vertical="center" wrapText="1"/>
    </xf>
    <xf numFmtId="4" fontId="7" fillId="0" borderId="12" xfId="7" applyNumberFormat="1" applyFont="1" applyBorder="1" applyAlignment="1">
      <alignment horizontal="center" vertical="center" wrapText="1"/>
    </xf>
    <xf numFmtId="0" fontId="7" fillId="0" borderId="11" xfId="7" applyFont="1" applyBorder="1" applyAlignment="1">
      <alignment horizontal="left" vertical="center" wrapText="1"/>
    </xf>
    <xf numFmtId="0" fontId="7" fillId="0" borderId="9" xfId="7" applyFont="1" applyBorder="1" applyAlignment="1">
      <alignment horizontal="left" vertical="center" wrapText="1"/>
    </xf>
    <xf numFmtId="0" fontId="7" fillId="0" borderId="12" xfId="7" applyFont="1" applyBorder="1" applyAlignment="1">
      <alignment horizontal="left" vertical="center" wrapText="1"/>
    </xf>
    <xf numFmtId="0" fontId="7" fillId="0" borderId="7" xfId="7" applyFont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6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75" fontId="7" fillId="0" borderId="7" xfId="0" applyNumberFormat="1" applyFont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5" fontId="7" fillId="0" borderId="11" xfId="7" applyNumberFormat="1" applyFont="1" applyFill="1" applyBorder="1" applyAlignment="1">
      <alignment horizontal="center" vertical="center" wrapText="1"/>
    </xf>
    <xf numFmtId="175" fontId="7" fillId="0" borderId="12" xfId="7" applyNumberFormat="1" applyFont="1" applyFill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11" fillId="0" borderId="11" xfId="7" applyNumberFormat="1" applyFont="1" applyBorder="1" applyAlignment="1">
      <alignment horizontal="center" vertical="center" wrapText="1"/>
    </xf>
    <xf numFmtId="4" fontId="11" fillId="0" borderId="12" xfId="7" applyNumberFormat="1" applyFont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wrapText="1"/>
    </xf>
    <xf numFmtId="0" fontId="11" fillId="0" borderId="11" xfId="7" applyFont="1" applyBorder="1" applyAlignment="1">
      <alignment vertical="center" wrapText="1"/>
    </xf>
    <xf numFmtId="0" fontId="11" fillId="0" borderId="9" xfId="7" applyFont="1" applyBorder="1" applyAlignment="1">
      <alignment vertical="center" wrapText="1"/>
    </xf>
    <xf numFmtId="0" fontId="10" fillId="0" borderId="5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7" fillId="0" borderId="0" xfId="8" applyFont="1" applyBorder="1" applyAlignment="1">
      <alignment horizontal="left" vertical="top" wrapText="1"/>
    </xf>
    <xf numFmtId="4" fontId="7" fillId="0" borderId="13" xfId="8" applyNumberFormat="1" applyFont="1" applyBorder="1" applyAlignment="1">
      <alignment horizontal="center" vertical="center"/>
    </xf>
    <xf numFmtId="0" fontId="7" fillId="0" borderId="0" xfId="8" applyFont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0" fontId="7" fillId="0" borderId="0" xfId="8" applyFont="1" applyFill="1" applyBorder="1" applyAlignment="1">
      <alignment horizontal="left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5" fontId="7" fillId="0" borderId="7" xfId="7" applyNumberFormat="1" applyFont="1" applyFill="1" applyBorder="1" applyAlignment="1">
      <alignment horizontal="center" vertical="center" wrapText="1"/>
    </xf>
    <xf numFmtId="0" fontId="11" fillId="0" borderId="12" xfId="7" applyFont="1" applyBorder="1" applyAlignment="1">
      <alignment vertical="center" wrapText="1"/>
    </xf>
    <xf numFmtId="175" fontId="7" fillId="2" borderId="11" xfId="0" applyNumberFormat="1" applyFont="1" applyFill="1" applyBorder="1" applyAlignment="1">
      <alignment horizontal="center" vertical="center" wrapText="1"/>
    </xf>
    <xf numFmtId="175" fontId="7" fillId="2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4" fontId="19" fillId="0" borderId="6" xfId="8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6" xfId="8" applyFont="1" applyBorder="1" applyAlignment="1">
      <alignment horizontal="center"/>
    </xf>
    <xf numFmtId="0" fontId="7" fillId="0" borderId="0" xfId="8" applyFont="1" applyBorder="1" applyAlignment="1">
      <alignment horizontal="center" vertical="top"/>
    </xf>
    <xf numFmtId="49" fontId="7" fillId="0" borderId="0" xfId="8" applyNumberFormat="1" applyFont="1" applyBorder="1" applyAlignment="1">
      <alignment horizontal="center"/>
    </xf>
    <xf numFmtId="0" fontId="8" fillId="0" borderId="10" xfId="8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wrapText="1"/>
    </xf>
    <xf numFmtId="0" fontId="7" fillId="0" borderId="10" xfId="8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25"/>
  <sheetViews>
    <sheetView tabSelected="1" topLeftCell="A10" zoomScaleNormal="100" zoomScaleSheetLayoutView="100" workbookViewId="0">
      <selection activeCell="V111" sqref="V111:X111"/>
    </sheetView>
  </sheetViews>
  <sheetFormatPr defaultRowHeight="11.25"/>
  <cols>
    <col min="1" max="1" width="5.33203125" customWidth="1"/>
    <col min="2" max="2" width="8" customWidth="1"/>
    <col min="3" max="4" width="11" customWidth="1"/>
    <col min="7" max="7" width="10.5" customWidth="1"/>
    <col min="8" max="8" width="9.83203125" customWidth="1"/>
    <col min="9" max="9" width="12" customWidth="1"/>
    <col min="10" max="10" width="10.5" customWidth="1"/>
    <col min="11" max="11" width="11.33203125" customWidth="1"/>
    <col min="12" max="12" width="14.33203125" bestFit="1" customWidth="1"/>
    <col min="13" max="13" width="8.83203125" customWidth="1"/>
    <col min="14" max="14" width="8.6640625" customWidth="1"/>
    <col min="15" max="15" width="9.83203125" customWidth="1"/>
    <col min="16" max="16" width="9" customWidth="1"/>
    <col min="20" max="20" width="9.83203125" customWidth="1"/>
    <col min="21" max="21" width="8" customWidth="1"/>
    <col min="22" max="22" width="4.6640625" customWidth="1"/>
    <col min="23" max="23" width="6.33203125" customWidth="1"/>
    <col min="24" max="24" width="7.83203125" customWidth="1"/>
    <col min="25" max="25" width="3.6640625" customWidth="1"/>
    <col min="26" max="26" width="4.5" customWidth="1"/>
    <col min="28" max="28" width="11.6640625" bestFit="1" customWidth="1"/>
    <col min="30" max="30" width="14" customWidth="1"/>
    <col min="31" max="31" width="10.83203125" bestFit="1" customWidth="1"/>
  </cols>
  <sheetData>
    <row r="1" spans="1:18" ht="12.75">
      <c r="K1" s="1" t="s">
        <v>34</v>
      </c>
    </row>
    <row r="2" spans="1:18" ht="12.75">
      <c r="K2" s="1" t="s">
        <v>35</v>
      </c>
    </row>
    <row r="3" spans="1:18" ht="12.75">
      <c r="K3" s="1" t="s">
        <v>39</v>
      </c>
    </row>
    <row r="4" spans="1:18" ht="12.75">
      <c r="K4" s="46" t="s">
        <v>57</v>
      </c>
    </row>
    <row r="5" spans="1:18" ht="12.75">
      <c r="K5" s="46" t="s">
        <v>77</v>
      </c>
    </row>
    <row r="6" spans="1:18" ht="12.75">
      <c r="K6" s="46"/>
    </row>
    <row r="7" spans="1:18" ht="15.75">
      <c r="K7" s="3" t="s">
        <v>50</v>
      </c>
      <c r="L7" s="3"/>
      <c r="M7" s="3"/>
      <c r="N7" s="3"/>
      <c r="O7" s="3"/>
      <c r="P7" s="3"/>
      <c r="Q7" s="3"/>
    </row>
    <row r="8" spans="1:18" ht="15.75">
      <c r="K8" s="4" t="s">
        <v>33</v>
      </c>
      <c r="L8" s="3"/>
      <c r="M8" s="3"/>
      <c r="N8" s="3"/>
      <c r="O8" s="3"/>
      <c r="P8" s="3"/>
      <c r="Q8" s="3"/>
    </row>
    <row r="9" spans="1:18" ht="36" customHeight="1">
      <c r="K9" s="130" t="s">
        <v>51</v>
      </c>
      <c r="L9" s="130"/>
      <c r="M9" s="130"/>
      <c r="N9" s="130"/>
      <c r="O9" s="130"/>
      <c r="P9" s="130"/>
      <c r="Q9" s="130"/>
    </row>
    <row r="10" spans="1:18" ht="15">
      <c r="K10" s="30" t="s">
        <v>13</v>
      </c>
      <c r="L10" s="6"/>
      <c r="M10" s="6"/>
      <c r="N10" s="6"/>
      <c r="O10" s="6"/>
      <c r="P10" s="6"/>
      <c r="Q10" s="6"/>
    </row>
    <row r="11" spans="1:18" ht="15.75">
      <c r="K11" s="3"/>
      <c r="L11" s="3"/>
      <c r="M11" s="3"/>
      <c r="N11" s="3"/>
      <c r="O11" s="3"/>
      <c r="P11" s="3"/>
      <c r="Q11" s="3"/>
    </row>
    <row r="12" spans="1:18" ht="15.75">
      <c r="K12" s="8"/>
      <c r="L12" s="56">
        <v>43854</v>
      </c>
      <c r="M12" s="55"/>
      <c r="N12" s="55"/>
      <c r="O12" s="55" t="s">
        <v>118</v>
      </c>
      <c r="P12" s="8"/>
      <c r="Q12" s="8"/>
    </row>
    <row r="13" spans="1:18" ht="15.75">
      <c r="K13" s="30"/>
      <c r="L13" s="9"/>
      <c r="M13" s="9"/>
      <c r="N13" s="9"/>
      <c r="O13" s="9"/>
      <c r="P13" s="9"/>
      <c r="Q13" s="9"/>
    </row>
    <row r="14" spans="1:18" ht="15.75">
      <c r="K14" s="49"/>
      <c r="L14" s="49"/>
      <c r="M14" s="27"/>
      <c r="N14" s="50"/>
      <c r="O14" s="51"/>
      <c r="P14" s="51"/>
      <c r="Q14" s="20"/>
    </row>
    <row r="15" spans="1:18" ht="15.75">
      <c r="A15" s="131" t="s">
        <v>14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5.75">
      <c r="A16" s="131" t="s">
        <v>15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25" ht="15.75">
      <c r="A17" s="131" t="s">
        <v>92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20" spans="1:25" ht="15.75">
      <c r="A20" s="33" t="s">
        <v>16</v>
      </c>
      <c r="B20" s="156">
        <v>12000000</v>
      </c>
      <c r="C20" s="156"/>
      <c r="D20" s="156"/>
      <c r="F20" s="13" t="s">
        <v>51</v>
      </c>
      <c r="G20" s="26"/>
      <c r="H20" s="11"/>
      <c r="I20" s="11"/>
      <c r="J20" s="11"/>
      <c r="K20" s="11"/>
      <c r="L20" s="11"/>
      <c r="M20" s="11"/>
      <c r="N20" s="34"/>
      <c r="W20" s="162" t="s">
        <v>98</v>
      </c>
      <c r="X20" s="162"/>
      <c r="Y20" s="162"/>
    </row>
    <row r="21" spans="1:25" ht="43.5" customHeight="1">
      <c r="A21" s="31"/>
      <c r="B21" s="132" t="s">
        <v>93</v>
      </c>
      <c r="C21" s="132"/>
      <c r="D21" s="132"/>
      <c r="F21" s="157" t="s">
        <v>13</v>
      </c>
      <c r="G21" s="157"/>
      <c r="H21" s="157"/>
      <c r="I21" s="157"/>
      <c r="J21" s="157"/>
      <c r="K21" s="157"/>
      <c r="L21" s="157"/>
      <c r="M21" s="157"/>
      <c r="N21" s="157"/>
      <c r="W21" s="163" t="s">
        <v>99</v>
      </c>
      <c r="X21" s="163"/>
      <c r="Y21" s="163"/>
    </row>
    <row r="22" spans="1:25">
      <c r="A22" s="31"/>
    </row>
    <row r="23" spans="1:25" ht="15.75">
      <c r="A23" s="33" t="s">
        <v>17</v>
      </c>
      <c r="B23" s="156">
        <v>1210000</v>
      </c>
      <c r="C23" s="156"/>
      <c r="D23" s="156"/>
      <c r="F23" s="13" t="s">
        <v>51</v>
      </c>
      <c r="G23" s="26"/>
      <c r="H23" s="11"/>
      <c r="I23" s="11"/>
      <c r="J23" s="11"/>
      <c r="K23" s="11"/>
      <c r="L23" s="11"/>
      <c r="M23" s="11"/>
      <c r="N23" s="34"/>
      <c r="W23" s="162" t="s">
        <v>98</v>
      </c>
      <c r="X23" s="162"/>
      <c r="Y23" s="162"/>
    </row>
    <row r="24" spans="1:25" ht="45.75" customHeight="1">
      <c r="A24" s="31"/>
      <c r="B24" s="132" t="s">
        <v>93</v>
      </c>
      <c r="C24" s="132"/>
      <c r="D24" s="132"/>
      <c r="F24" s="157" t="s">
        <v>102</v>
      </c>
      <c r="G24" s="157"/>
      <c r="H24" s="157"/>
      <c r="I24" s="157"/>
      <c r="J24" s="157"/>
      <c r="K24" s="157"/>
      <c r="L24" s="157"/>
      <c r="M24" s="157"/>
      <c r="N24" s="157"/>
      <c r="W24" s="164" t="s">
        <v>99</v>
      </c>
      <c r="X24" s="164"/>
      <c r="Y24" s="164"/>
    </row>
    <row r="25" spans="1:25">
      <c r="A25" s="31"/>
    </row>
    <row r="26" spans="1:25" ht="31.5" customHeight="1">
      <c r="A26" s="33" t="s">
        <v>18</v>
      </c>
      <c r="B26" s="156">
        <v>1217461</v>
      </c>
      <c r="C26" s="156"/>
      <c r="D26" s="156"/>
      <c r="F26" s="94">
        <v>7461</v>
      </c>
      <c r="G26" s="94"/>
      <c r="H26" s="94"/>
      <c r="I26" s="57"/>
      <c r="J26" s="158" t="s">
        <v>6</v>
      </c>
      <c r="K26" s="158"/>
      <c r="M26" s="160" t="s">
        <v>5</v>
      </c>
      <c r="N26" s="160"/>
      <c r="O26" s="160"/>
      <c r="P26" s="160"/>
      <c r="Q26" s="160"/>
      <c r="R26" s="160"/>
      <c r="S26" s="160"/>
      <c r="T26" s="160"/>
      <c r="U26" s="160"/>
      <c r="W26" s="162" t="s">
        <v>103</v>
      </c>
      <c r="X26" s="162"/>
      <c r="Y26" s="162"/>
    </row>
    <row r="27" spans="1:25" ht="60.75" customHeight="1">
      <c r="B27" s="132" t="s">
        <v>93</v>
      </c>
      <c r="C27" s="132"/>
      <c r="D27" s="132"/>
      <c r="F27" s="132" t="s">
        <v>95</v>
      </c>
      <c r="G27" s="132"/>
      <c r="H27" s="132"/>
      <c r="I27" s="12"/>
      <c r="J27" s="159" t="s">
        <v>96</v>
      </c>
      <c r="K27" s="159"/>
      <c r="M27" s="161" t="s">
        <v>97</v>
      </c>
      <c r="N27" s="161"/>
      <c r="O27" s="161"/>
      <c r="P27" s="161"/>
      <c r="Q27" s="161"/>
      <c r="R27" s="161"/>
      <c r="S27" s="161"/>
      <c r="T27" s="161"/>
      <c r="U27" s="161"/>
      <c r="W27" s="164" t="s">
        <v>100</v>
      </c>
      <c r="X27" s="164"/>
      <c r="Y27" s="164"/>
    </row>
    <row r="29" spans="1:25" ht="35.25" customHeight="1">
      <c r="A29" s="10" t="s">
        <v>19</v>
      </c>
      <c r="B29" s="135" t="s">
        <v>40</v>
      </c>
      <c r="C29" s="135"/>
      <c r="D29" s="135"/>
      <c r="E29" s="135"/>
      <c r="F29" s="136">
        <f>F30+F31</f>
        <v>119583234</v>
      </c>
      <c r="G29" s="136"/>
      <c r="H29" s="7" t="s">
        <v>58</v>
      </c>
      <c r="I29" s="14"/>
      <c r="J29" s="5"/>
    </row>
    <row r="30" spans="1:25" ht="18" customHeight="1">
      <c r="A30" s="10"/>
      <c r="B30" s="3" t="s">
        <v>78</v>
      </c>
      <c r="C30" s="3"/>
      <c r="D30" s="2"/>
      <c r="E30" s="2"/>
      <c r="F30" s="134">
        <f>M52</f>
        <v>75500000</v>
      </c>
      <c r="G30" s="134"/>
      <c r="H30" s="7" t="s">
        <v>59</v>
      </c>
      <c r="I30" s="15"/>
      <c r="J30" s="5"/>
    </row>
    <row r="31" spans="1:25" ht="17.25" customHeight="1">
      <c r="A31" s="10"/>
      <c r="B31" s="3" t="s">
        <v>79</v>
      </c>
      <c r="C31" s="3"/>
      <c r="D31" s="2"/>
      <c r="E31" s="2"/>
      <c r="F31" s="134">
        <f>O55</f>
        <v>44083234</v>
      </c>
      <c r="G31" s="134"/>
      <c r="H31" s="7" t="s">
        <v>60</v>
      </c>
      <c r="I31" s="14"/>
      <c r="J31" s="5"/>
    </row>
    <row r="33" spans="1:26" ht="18.75" customHeight="1">
      <c r="A33" s="16" t="s">
        <v>20</v>
      </c>
      <c r="B33" s="133" t="s">
        <v>21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26" ht="74.25" customHeight="1">
      <c r="A34" s="16"/>
      <c r="B34" s="137" t="s">
        <v>101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7.100000000000001" customHeight="1">
      <c r="A35" s="10" t="s">
        <v>22</v>
      </c>
      <c r="B35" s="127" t="s">
        <v>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U35" s="48"/>
      <c r="V35" s="48"/>
      <c r="W35" s="48"/>
      <c r="X35" s="48"/>
      <c r="Y35" s="48"/>
      <c r="Z35" s="48"/>
    </row>
    <row r="36" spans="1:26" ht="6.75" customHeight="1">
      <c r="U36" s="48"/>
      <c r="V36" s="48"/>
      <c r="W36" s="48"/>
      <c r="X36" s="48"/>
      <c r="Y36" s="48"/>
      <c r="Z36" s="48"/>
    </row>
    <row r="37" spans="1:26" ht="20.25" customHeight="1">
      <c r="A37" s="29"/>
      <c r="B37" s="23" t="s">
        <v>27</v>
      </c>
      <c r="C37" s="100" t="s">
        <v>81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48"/>
      <c r="Z37" s="48"/>
    </row>
    <row r="38" spans="1:26" ht="20.25" customHeight="1">
      <c r="A38" s="29"/>
      <c r="B38" s="23">
        <v>1</v>
      </c>
      <c r="C38" s="109" t="s">
        <v>85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48"/>
      <c r="Z38" s="48"/>
    </row>
    <row r="39" spans="1:26" ht="24.75" customHeight="1">
      <c r="A39" s="10" t="s">
        <v>23</v>
      </c>
      <c r="B39" s="17" t="s">
        <v>82</v>
      </c>
      <c r="C39" s="17"/>
      <c r="D39" s="17"/>
      <c r="F39" s="21" t="s">
        <v>45</v>
      </c>
      <c r="G39" s="21"/>
      <c r="H39" s="21"/>
      <c r="I39" s="21"/>
      <c r="J39" s="21"/>
      <c r="K39" s="21"/>
      <c r="L39" s="21"/>
      <c r="M39" s="21"/>
      <c r="N39" s="27"/>
      <c r="O39" s="27"/>
      <c r="P39" s="27"/>
      <c r="Q39" s="27"/>
      <c r="R39" s="27"/>
      <c r="S39" s="27"/>
    </row>
    <row r="40" spans="1:26" ht="6.75" customHeight="1">
      <c r="F40" s="40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</row>
    <row r="41" spans="1:26" ht="15.75">
      <c r="A41" s="18" t="s">
        <v>83</v>
      </c>
      <c r="B41" s="19" t="s">
        <v>84</v>
      </c>
      <c r="C41" s="2"/>
      <c r="D41" s="19"/>
      <c r="E41" s="19"/>
      <c r="F41" s="19"/>
      <c r="G41" s="19"/>
      <c r="H41" s="19"/>
      <c r="I41" s="19"/>
      <c r="J41" s="19"/>
      <c r="K41" s="19"/>
      <c r="L41" s="19"/>
    </row>
    <row r="42" spans="1:26" ht="6" customHeight="1"/>
    <row r="43" spans="1:26" ht="24" customHeight="1">
      <c r="A43" s="29"/>
      <c r="B43" s="23" t="s">
        <v>27</v>
      </c>
      <c r="C43" s="138" t="s">
        <v>61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</row>
    <row r="44" spans="1:26" ht="24" customHeight="1">
      <c r="A44" s="29"/>
      <c r="B44" s="23">
        <v>1</v>
      </c>
      <c r="C44" s="109" t="s">
        <v>2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6" ht="21" customHeight="1">
      <c r="B45" s="23">
        <v>2</v>
      </c>
      <c r="C45" s="109" t="s">
        <v>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6" ht="21" customHeight="1">
      <c r="B46" s="23">
        <v>3</v>
      </c>
      <c r="C46" s="109" t="s">
        <v>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6" ht="25.5" customHeight="1">
      <c r="A47" s="10" t="s">
        <v>36</v>
      </c>
      <c r="B47" s="19" t="s">
        <v>68</v>
      </c>
    </row>
    <row r="48" spans="1:26" ht="8.25" customHeight="1"/>
    <row r="49" spans="1:1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7" t="s">
        <v>59</v>
      </c>
      <c r="S49" s="28"/>
    </row>
    <row r="50" spans="1:19" ht="40.5" customHeight="1">
      <c r="B50" s="23" t="s">
        <v>27</v>
      </c>
      <c r="C50" s="85" t="s">
        <v>68</v>
      </c>
      <c r="D50" s="86"/>
      <c r="E50" s="86"/>
      <c r="F50" s="86"/>
      <c r="G50" s="86"/>
      <c r="H50" s="86"/>
      <c r="I50" s="86"/>
      <c r="J50" s="86"/>
      <c r="K50" s="86"/>
      <c r="L50" s="87"/>
      <c r="M50" s="85" t="s">
        <v>41</v>
      </c>
      <c r="N50" s="87"/>
      <c r="O50" s="68" t="s">
        <v>42</v>
      </c>
      <c r="P50" s="69"/>
      <c r="Q50" s="68" t="s">
        <v>26</v>
      </c>
      <c r="R50" s="69"/>
    </row>
    <row r="51" spans="1:19" ht="16.5" customHeight="1">
      <c r="B51" s="23">
        <v>1</v>
      </c>
      <c r="C51" s="85">
        <v>2</v>
      </c>
      <c r="D51" s="86"/>
      <c r="E51" s="86"/>
      <c r="F51" s="86"/>
      <c r="G51" s="86"/>
      <c r="H51" s="86"/>
      <c r="I51" s="86"/>
      <c r="J51" s="86"/>
      <c r="K51" s="86"/>
      <c r="L51" s="87"/>
      <c r="M51" s="85">
        <v>3</v>
      </c>
      <c r="N51" s="87"/>
      <c r="O51" s="110">
        <v>4</v>
      </c>
      <c r="P51" s="111"/>
      <c r="Q51" s="68">
        <v>5</v>
      </c>
      <c r="R51" s="69"/>
    </row>
    <row r="52" spans="1:19" ht="22.5" customHeight="1">
      <c r="B52" s="44">
        <v>1</v>
      </c>
      <c r="C52" s="106" t="s">
        <v>62</v>
      </c>
      <c r="D52" s="107"/>
      <c r="E52" s="107"/>
      <c r="F52" s="107"/>
      <c r="G52" s="107"/>
      <c r="H52" s="107"/>
      <c r="I52" s="107"/>
      <c r="J52" s="107"/>
      <c r="K52" s="107"/>
      <c r="L52" s="108"/>
      <c r="M52" s="104">
        <f>75500000</f>
        <v>75500000</v>
      </c>
      <c r="N52" s="105"/>
      <c r="O52" s="104"/>
      <c r="P52" s="105"/>
      <c r="Q52" s="104">
        <f>M52</f>
        <v>75500000</v>
      </c>
      <c r="R52" s="105"/>
    </row>
    <row r="53" spans="1:19" ht="22.5" customHeight="1">
      <c r="B53" s="22">
        <v>2</v>
      </c>
      <c r="C53" s="106" t="s">
        <v>63</v>
      </c>
      <c r="D53" s="107"/>
      <c r="E53" s="107"/>
      <c r="F53" s="107"/>
      <c r="G53" s="107"/>
      <c r="H53" s="107"/>
      <c r="I53" s="107"/>
      <c r="J53" s="107"/>
      <c r="K53" s="107"/>
      <c r="L53" s="108"/>
      <c r="M53" s="104"/>
      <c r="N53" s="105"/>
      <c r="O53" s="104">
        <f>39583234</f>
        <v>39583234</v>
      </c>
      <c r="P53" s="105"/>
      <c r="Q53" s="104">
        <f>O53</f>
        <v>39583234</v>
      </c>
      <c r="R53" s="105"/>
    </row>
    <row r="54" spans="1:19" ht="21.75" customHeight="1">
      <c r="B54" s="22">
        <v>3</v>
      </c>
      <c r="C54" s="106" t="s">
        <v>64</v>
      </c>
      <c r="D54" s="107"/>
      <c r="E54" s="107"/>
      <c r="F54" s="107"/>
      <c r="G54" s="107"/>
      <c r="H54" s="107"/>
      <c r="I54" s="107"/>
      <c r="J54" s="107"/>
      <c r="K54" s="107"/>
      <c r="L54" s="108"/>
      <c r="M54" s="104"/>
      <c r="N54" s="105"/>
      <c r="O54" s="104">
        <f>3000000+1500000</f>
        <v>4500000</v>
      </c>
      <c r="P54" s="105"/>
      <c r="Q54" s="104">
        <f>O54</f>
        <v>4500000</v>
      </c>
      <c r="R54" s="105"/>
    </row>
    <row r="55" spans="1:19" ht="18" customHeight="1">
      <c r="B55" s="22"/>
      <c r="C55" s="101" t="s">
        <v>26</v>
      </c>
      <c r="D55" s="102"/>
      <c r="E55" s="102"/>
      <c r="F55" s="102"/>
      <c r="G55" s="102"/>
      <c r="H55" s="102"/>
      <c r="I55" s="102"/>
      <c r="J55" s="102"/>
      <c r="K55" s="102"/>
      <c r="L55" s="103"/>
      <c r="M55" s="125">
        <f>M52</f>
        <v>75500000</v>
      </c>
      <c r="N55" s="126"/>
      <c r="O55" s="125">
        <f>O53+O54</f>
        <v>44083234</v>
      </c>
      <c r="P55" s="126"/>
      <c r="Q55" s="125">
        <f>Q52+Q53+Q54</f>
        <v>119583234</v>
      </c>
      <c r="R55" s="126"/>
    </row>
    <row r="57" spans="1:19" ht="15.75">
      <c r="A57" s="10" t="s">
        <v>37</v>
      </c>
      <c r="B57" s="19" t="s">
        <v>86</v>
      </c>
    </row>
    <row r="58" spans="1:19" ht="15.75">
      <c r="Q58" s="7" t="s">
        <v>59</v>
      </c>
    </row>
    <row r="59" spans="1:19" ht="34.5" customHeight="1">
      <c r="B59" s="23" t="s">
        <v>27</v>
      </c>
      <c r="C59" s="80" t="s">
        <v>65</v>
      </c>
      <c r="D59" s="80"/>
      <c r="E59" s="80"/>
      <c r="F59" s="80"/>
      <c r="G59" s="80"/>
      <c r="H59" s="80"/>
      <c r="I59" s="80"/>
      <c r="J59" s="80"/>
      <c r="K59" s="80"/>
      <c r="L59" s="80"/>
      <c r="M59" s="85" t="s">
        <v>41</v>
      </c>
      <c r="N59" s="87"/>
      <c r="O59" s="68" t="s">
        <v>42</v>
      </c>
      <c r="P59" s="69"/>
      <c r="Q59" s="88" t="s">
        <v>26</v>
      </c>
      <c r="R59" s="88"/>
    </row>
    <row r="60" spans="1:19" ht="19.5" customHeight="1">
      <c r="B60" s="23">
        <v>1</v>
      </c>
      <c r="C60" s="80">
        <v>2</v>
      </c>
      <c r="D60" s="80"/>
      <c r="E60" s="80"/>
      <c r="F60" s="80"/>
      <c r="G60" s="80"/>
      <c r="H60" s="80"/>
      <c r="I60" s="80"/>
      <c r="J60" s="80"/>
      <c r="K60" s="80"/>
      <c r="L60" s="80"/>
      <c r="M60" s="85">
        <v>3</v>
      </c>
      <c r="N60" s="87"/>
      <c r="O60" s="68">
        <v>4</v>
      </c>
      <c r="P60" s="69"/>
      <c r="Q60" s="88">
        <v>5</v>
      </c>
      <c r="R60" s="88"/>
    </row>
    <row r="61" spans="1:19" ht="42" customHeight="1">
      <c r="B61" s="44">
        <v>1</v>
      </c>
      <c r="C61" s="151" t="s">
        <v>0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23">
        <f>M55</f>
        <v>75500000</v>
      </c>
      <c r="N61" s="124"/>
      <c r="O61" s="123">
        <f>O55</f>
        <v>44083234</v>
      </c>
      <c r="P61" s="124"/>
      <c r="Q61" s="79">
        <f>M61+O61</f>
        <v>119583234</v>
      </c>
      <c r="R61" s="79"/>
    </row>
    <row r="62" spans="1:19" ht="18.75" customHeight="1">
      <c r="B62" s="22"/>
      <c r="C62" s="122" t="s">
        <v>26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3">
        <f>M61</f>
        <v>75500000</v>
      </c>
      <c r="N62" s="124"/>
      <c r="O62" s="123">
        <f>O61</f>
        <v>44083234</v>
      </c>
      <c r="P62" s="124"/>
      <c r="Q62" s="79">
        <f>M62+O62</f>
        <v>119583234</v>
      </c>
      <c r="R62" s="79"/>
    </row>
    <row r="63" spans="1:19" ht="9.7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19" ht="15.75">
      <c r="A64" s="10" t="s">
        <v>87</v>
      </c>
      <c r="B64" s="19" t="s">
        <v>88</v>
      </c>
      <c r="C64" s="2"/>
    </row>
    <row r="66" spans="1:24" ht="36" customHeight="1">
      <c r="A66" s="27"/>
      <c r="B66" s="23" t="s">
        <v>27</v>
      </c>
      <c r="C66" s="68" t="s">
        <v>67</v>
      </c>
      <c r="D66" s="81"/>
      <c r="E66" s="81"/>
      <c r="F66" s="81"/>
      <c r="G66" s="81"/>
      <c r="H66" s="81"/>
      <c r="I66" s="81"/>
      <c r="J66" s="81"/>
      <c r="K66" s="69"/>
      <c r="L66" s="68" t="s">
        <v>38</v>
      </c>
      <c r="M66" s="69"/>
      <c r="N66" s="88" t="s">
        <v>28</v>
      </c>
      <c r="O66" s="88"/>
      <c r="P66" s="88"/>
      <c r="Q66" s="88"/>
      <c r="R66" s="88" t="s">
        <v>41</v>
      </c>
      <c r="S66" s="88"/>
      <c r="T66" s="88" t="s">
        <v>42</v>
      </c>
      <c r="U66" s="88"/>
      <c r="V66" s="88" t="s">
        <v>66</v>
      </c>
      <c r="W66" s="88"/>
      <c r="X66" s="88"/>
    </row>
    <row r="67" spans="1:24" ht="21" customHeight="1">
      <c r="A67" s="27"/>
      <c r="B67" s="23">
        <v>1</v>
      </c>
      <c r="C67" s="85">
        <v>2</v>
      </c>
      <c r="D67" s="86"/>
      <c r="E67" s="86"/>
      <c r="F67" s="86"/>
      <c r="G67" s="86"/>
      <c r="H67" s="86"/>
      <c r="I67" s="86"/>
      <c r="J67" s="86"/>
      <c r="K67" s="87"/>
      <c r="L67" s="68">
        <v>3</v>
      </c>
      <c r="M67" s="69"/>
      <c r="N67" s="88">
        <v>4</v>
      </c>
      <c r="O67" s="88"/>
      <c r="P67" s="88"/>
      <c r="Q67" s="88"/>
      <c r="R67" s="68">
        <v>5</v>
      </c>
      <c r="S67" s="69"/>
      <c r="T67" s="68">
        <v>6</v>
      </c>
      <c r="U67" s="69"/>
      <c r="V67" s="88">
        <v>7</v>
      </c>
      <c r="W67" s="88"/>
      <c r="X67" s="88"/>
    </row>
    <row r="68" spans="1:24" ht="21.75" customHeight="1">
      <c r="A68" s="27"/>
      <c r="B68" s="25"/>
      <c r="C68" s="128" t="s">
        <v>47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47"/>
      <c r="P68" s="47"/>
      <c r="Q68" s="47"/>
      <c r="R68" s="121"/>
      <c r="S68" s="121"/>
      <c r="T68" s="88"/>
      <c r="U68" s="88"/>
      <c r="V68" s="80"/>
      <c r="W68" s="80"/>
      <c r="X68" s="80"/>
    </row>
    <row r="69" spans="1:24" ht="18" customHeight="1">
      <c r="A69" s="29"/>
      <c r="B69" s="25">
        <v>1</v>
      </c>
      <c r="C69" s="82" t="s">
        <v>69</v>
      </c>
      <c r="D69" s="83"/>
      <c r="E69" s="83"/>
      <c r="F69" s="83"/>
      <c r="G69" s="83"/>
      <c r="H69" s="83"/>
      <c r="I69" s="83"/>
      <c r="J69" s="83"/>
      <c r="K69" s="84"/>
      <c r="L69" s="68"/>
      <c r="M69" s="69"/>
      <c r="N69" s="88"/>
      <c r="O69" s="88"/>
      <c r="P69" s="88"/>
      <c r="Q69" s="68"/>
      <c r="R69" s="88"/>
      <c r="S69" s="122"/>
      <c r="T69" s="88"/>
      <c r="U69" s="88"/>
      <c r="V69" s="80"/>
      <c r="W69" s="80"/>
      <c r="X69" s="80"/>
    </row>
    <row r="70" spans="1:24" ht="37.5" customHeight="1">
      <c r="A70" s="29"/>
      <c r="B70" s="25"/>
      <c r="C70" s="62" t="s">
        <v>46</v>
      </c>
      <c r="D70" s="63"/>
      <c r="E70" s="63"/>
      <c r="F70" s="63"/>
      <c r="G70" s="63"/>
      <c r="H70" s="63"/>
      <c r="I70" s="63"/>
      <c r="J70" s="63"/>
      <c r="K70" s="64"/>
      <c r="L70" s="68" t="s">
        <v>30</v>
      </c>
      <c r="M70" s="69"/>
      <c r="N70" s="88" t="s">
        <v>11</v>
      </c>
      <c r="O70" s="88"/>
      <c r="P70" s="88"/>
      <c r="Q70" s="68"/>
      <c r="R70" s="71">
        <f>M52</f>
        <v>75500000</v>
      </c>
      <c r="S70" s="122"/>
      <c r="T70" s="88"/>
      <c r="U70" s="88"/>
      <c r="V70" s="79">
        <f>R70</f>
        <v>75500000</v>
      </c>
      <c r="W70" s="80"/>
      <c r="X70" s="80"/>
    </row>
    <row r="71" spans="1:24" ht="18.75" customHeight="1">
      <c r="A71" s="29"/>
      <c r="B71" s="25">
        <v>2</v>
      </c>
      <c r="C71" s="82" t="s">
        <v>70</v>
      </c>
      <c r="D71" s="83"/>
      <c r="E71" s="83"/>
      <c r="F71" s="83"/>
      <c r="G71" s="83"/>
      <c r="H71" s="83"/>
      <c r="I71" s="83"/>
      <c r="J71" s="83"/>
      <c r="K71" s="84"/>
      <c r="L71" s="68"/>
      <c r="M71" s="69"/>
      <c r="N71" s="88"/>
      <c r="O71" s="88"/>
      <c r="P71" s="88"/>
      <c r="Q71" s="68"/>
      <c r="R71" s="88"/>
      <c r="S71" s="88"/>
      <c r="T71" s="88"/>
      <c r="U71" s="88"/>
      <c r="V71" s="79"/>
      <c r="W71" s="80"/>
      <c r="X71" s="80"/>
    </row>
    <row r="72" spans="1:24" ht="31.5" customHeight="1">
      <c r="A72" s="29"/>
      <c r="B72" s="25"/>
      <c r="C72" s="62" t="s">
        <v>7</v>
      </c>
      <c r="D72" s="63"/>
      <c r="E72" s="63"/>
      <c r="F72" s="63"/>
      <c r="G72" s="63"/>
      <c r="H72" s="63"/>
      <c r="I72" s="63"/>
      <c r="J72" s="63"/>
      <c r="K72" s="64"/>
      <c r="L72" s="68" t="s">
        <v>24</v>
      </c>
      <c r="M72" s="69"/>
      <c r="N72" s="70" t="s">
        <v>56</v>
      </c>
      <c r="O72" s="70"/>
      <c r="P72" s="70"/>
      <c r="Q72" s="141"/>
      <c r="R72" s="142">
        <f>50.712+49.864+7.648</f>
        <v>108.22399999999999</v>
      </c>
      <c r="S72" s="142">
        <f>52.841+66.55</f>
        <v>119.39099999999999</v>
      </c>
      <c r="T72" s="88"/>
      <c r="U72" s="88"/>
      <c r="V72" s="114">
        <f>R72</f>
        <v>108.22399999999999</v>
      </c>
      <c r="W72" s="114"/>
      <c r="X72" s="114"/>
    </row>
    <row r="73" spans="1:24" ht="20.25" customHeight="1">
      <c r="A73" s="29"/>
      <c r="B73" s="25">
        <v>3</v>
      </c>
      <c r="C73" s="82" t="s">
        <v>71</v>
      </c>
      <c r="D73" s="83"/>
      <c r="E73" s="83"/>
      <c r="F73" s="83"/>
      <c r="G73" s="83"/>
      <c r="H73" s="83"/>
      <c r="I73" s="83"/>
      <c r="J73" s="83"/>
      <c r="K73" s="84"/>
      <c r="L73" s="68"/>
      <c r="M73" s="69"/>
      <c r="N73" s="88"/>
      <c r="O73" s="88"/>
      <c r="P73" s="88"/>
      <c r="Q73" s="68"/>
      <c r="R73" s="88"/>
      <c r="S73" s="88"/>
      <c r="T73" s="88"/>
      <c r="U73" s="88"/>
      <c r="V73" s="79"/>
      <c r="W73" s="80"/>
      <c r="X73" s="80"/>
    </row>
    <row r="74" spans="1:24" ht="21.75" customHeight="1">
      <c r="A74" s="29"/>
      <c r="B74" s="25"/>
      <c r="C74" s="65" t="s">
        <v>8</v>
      </c>
      <c r="D74" s="66"/>
      <c r="E74" s="66"/>
      <c r="F74" s="66"/>
      <c r="G74" s="66"/>
      <c r="H74" s="66"/>
      <c r="I74" s="66"/>
      <c r="J74" s="66"/>
      <c r="K74" s="67"/>
      <c r="L74" s="68" t="s">
        <v>30</v>
      </c>
      <c r="M74" s="69"/>
      <c r="N74" s="68" t="s">
        <v>12</v>
      </c>
      <c r="O74" s="81"/>
      <c r="P74" s="81"/>
      <c r="Q74" s="81"/>
      <c r="R74" s="61">
        <f>R70/R72/1000</f>
        <v>697.62714370195158</v>
      </c>
      <c r="S74" s="61"/>
      <c r="T74" s="88"/>
      <c r="U74" s="88"/>
      <c r="V74" s="79">
        <f>R74</f>
        <v>697.62714370195158</v>
      </c>
      <c r="W74" s="80"/>
      <c r="X74" s="80"/>
    </row>
    <row r="75" spans="1:24" ht="18.75" customHeight="1">
      <c r="A75" s="29"/>
      <c r="B75" s="25">
        <v>4</v>
      </c>
      <c r="C75" s="82" t="s">
        <v>72</v>
      </c>
      <c r="D75" s="83"/>
      <c r="E75" s="83"/>
      <c r="F75" s="83"/>
      <c r="G75" s="83"/>
      <c r="H75" s="83"/>
      <c r="I75" s="83"/>
      <c r="J75" s="83"/>
      <c r="K75" s="84"/>
      <c r="L75" s="68"/>
      <c r="M75" s="69"/>
      <c r="N75" s="88"/>
      <c r="O75" s="88"/>
      <c r="P75" s="88"/>
      <c r="Q75" s="68"/>
      <c r="R75" s="88"/>
      <c r="S75" s="88"/>
      <c r="T75" s="88"/>
      <c r="U75" s="88"/>
      <c r="V75" s="79"/>
      <c r="W75" s="80"/>
      <c r="X75" s="80"/>
    </row>
    <row r="76" spans="1:24" ht="36.75" customHeight="1">
      <c r="A76" s="29"/>
      <c r="B76" s="23"/>
      <c r="C76" s="65" t="s">
        <v>75</v>
      </c>
      <c r="D76" s="66"/>
      <c r="E76" s="66"/>
      <c r="F76" s="66"/>
      <c r="G76" s="66"/>
      <c r="H76" s="66"/>
      <c r="I76" s="66"/>
      <c r="J76" s="66"/>
      <c r="K76" s="67"/>
      <c r="L76" s="68" t="s">
        <v>31</v>
      </c>
      <c r="M76" s="69"/>
      <c r="N76" s="68" t="s">
        <v>12</v>
      </c>
      <c r="O76" s="81"/>
      <c r="P76" s="81"/>
      <c r="Q76" s="81"/>
      <c r="R76" s="92">
        <v>86.198890000000006</v>
      </c>
      <c r="S76" s="92"/>
      <c r="T76" s="88"/>
      <c r="U76" s="88"/>
      <c r="V76" s="79">
        <f>R76</f>
        <v>86.198890000000006</v>
      </c>
      <c r="W76" s="79"/>
      <c r="X76" s="79"/>
    </row>
    <row r="77" spans="1:24" ht="6.75" customHeight="1">
      <c r="A77" s="29"/>
      <c r="B77" s="29"/>
      <c r="C77" s="29"/>
      <c r="D77" s="39"/>
      <c r="E77" s="39"/>
      <c r="F77" s="39"/>
      <c r="G77" s="39"/>
      <c r="H77" s="39"/>
      <c r="I77" s="39"/>
      <c r="J77" s="39"/>
      <c r="K77" s="39"/>
      <c r="L77" s="36"/>
      <c r="M77" s="36"/>
      <c r="N77" s="36"/>
      <c r="O77" s="36"/>
      <c r="P77" s="36"/>
      <c r="Q77" s="36"/>
      <c r="R77" s="36"/>
      <c r="S77" s="36"/>
      <c r="T77" s="37"/>
    </row>
    <row r="78" spans="1:24" ht="38.25" customHeight="1">
      <c r="A78" s="29"/>
      <c r="B78" s="23" t="s">
        <v>27</v>
      </c>
      <c r="C78" s="68" t="s">
        <v>67</v>
      </c>
      <c r="D78" s="81"/>
      <c r="E78" s="81"/>
      <c r="F78" s="81"/>
      <c r="G78" s="81"/>
      <c r="H78" s="81"/>
      <c r="I78" s="81"/>
      <c r="J78" s="81"/>
      <c r="K78" s="69"/>
      <c r="L78" s="68" t="s">
        <v>38</v>
      </c>
      <c r="M78" s="69"/>
      <c r="N78" s="88" t="s">
        <v>28</v>
      </c>
      <c r="O78" s="88"/>
      <c r="P78" s="88"/>
      <c r="Q78" s="88"/>
      <c r="R78" s="88" t="s">
        <v>41</v>
      </c>
      <c r="S78" s="88"/>
      <c r="T78" s="88" t="s">
        <v>42</v>
      </c>
      <c r="U78" s="88"/>
      <c r="V78" s="88" t="s">
        <v>66</v>
      </c>
      <c r="W78" s="88"/>
      <c r="X78" s="88"/>
    </row>
    <row r="79" spans="1:24" ht="15.75">
      <c r="A79" s="29"/>
      <c r="B79" s="23">
        <v>1</v>
      </c>
      <c r="C79" s="85">
        <v>2</v>
      </c>
      <c r="D79" s="86"/>
      <c r="E79" s="86"/>
      <c r="F79" s="86"/>
      <c r="G79" s="86"/>
      <c r="H79" s="86"/>
      <c r="I79" s="86"/>
      <c r="J79" s="86"/>
      <c r="K79" s="87"/>
      <c r="L79" s="68">
        <v>3</v>
      </c>
      <c r="M79" s="69"/>
      <c r="N79" s="88">
        <v>4</v>
      </c>
      <c r="O79" s="88"/>
      <c r="P79" s="88"/>
      <c r="Q79" s="88"/>
      <c r="R79" s="68">
        <v>5</v>
      </c>
      <c r="S79" s="69"/>
      <c r="T79" s="68">
        <v>6</v>
      </c>
      <c r="U79" s="69"/>
      <c r="V79" s="88">
        <v>7</v>
      </c>
      <c r="W79" s="88"/>
      <c r="X79" s="88"/>
    </row>
    <row r="80" spans="1:24" ht="27.75" customHeight="1">
      <c r="A80" s="29"/>
      <c r="B80" s="25"/>
      <c r="C80" s="128" t="s">
        <v>48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43"/>
      <c r="T80" s="88"/>
      <c r="U80" s="88"/>
      <c r="V80" s="113"/>
      <c r="W80" s="113"/>
      <c r="X80" s="113"/>
    </row>
    <row r="81" spans="1:33" ht="18" customHeight="1">
      <c r="A81" s="29"/>
      <c r="B81" s="25">
        <v>1</v>
      </c>
      <c r="C81" s="82" t="s">
        <v>69</v>
      </c>
      <c r="D81" s="83"/>
      <c r="E81" s="83"/>
      <c r="F81" s="83"/>
      <c r="G81" s="83"/>
      <c r="H81" s="83"/>
      <c r="I81" s="83"/>
      <c r="J81" s="83"/>
      <c r="K81" s="84"/>
      <c r="L81" s="68"/>
      <c r="M81" s="69"/>
      <c r="N81" s="88"/>
      <c r="O81" s="88"/>
      <c r="P81" s="88"/>
      <c r="Q81" s="88"/>
      <c r="R81" s="88"/>
      <c r="S81" s="88"/>
      <c r="T81" s="88"/>
      <c r="U81" s="88"/>
      <c r="V81" s="113"/>
      <c r="W81" s="113"/>
      <c r="X81" s="113"/>
    </row>
    <row r="82" spans="1:33" ht="24.75" customHeight="1">
      <c r="A82" s="29"/>
      <c r="B82" s="25"/>
      <c r="C82" s="97" t="s">
        <v>74</v>
      </c>
      <c r="D82" s="98"/>
      <c r="E82" s="98"/>
      <c r="F82" s="98"/>
      <c r="G82" s="98"/>
      <c r="H82" s="98"/>
      <c r="I82" s="98"/>
      <c r="J82" s="98"/>
      <c r="K82" s="99"/>
      <c r="L82" s="68" t="s">
        <v>30</v>
      </c>
      <c r="M82" s="69"/>
      <c r="N82" s="88" t="s">
        <v>11</v>
      </c>
      <c r="O82" s="88"/>
      <c r="P82" s="88"/>
      <c r="Q82" s="88"/>
      <c r="R82" s="144"/>
      <c r="S82" s="145"/>
      <c r="T82" s="115">
        <f>Q53</f>
        <v>39583234</v>
      </c>
      <c r="U82" s="116"/>
      <c r="V82" s="79">
        <f>T82</f>
        <v>39583234</v>
      </c>
      <c r="W82" s="79"/>
      <c r="X82" s="79"/>
    </row>
    <row r="83" spans="1:33" ht="20.25" customHeight="1">
      <c r="A83" s="29"/>
      <c r="B83" s="25">
        <v>2</v>
      </c>
      <c r="C83" s="82" t="s">
        <v>70</v>
      </c>
      <c r="D83" s="83"/>
      <c r="E83" s="83"/>
      <c r="F83" s="83"/>
      <c r="G83" s="83"/>
      <c r="H83" s="83"/>
      <c r="I83" s="83"/>
      <c r="J83" s="83"/>
      <c r="K83" s="84"/>
      <c r="L83" s="68"/>
      <c r="M83" s="69"/>
      <c r="N83" s="68"/>
      <c r="O83" s="81"/>
      <c r="P83" s="81"/>
      <c r="Q83" s="69"/>
      <c r="R83" s="117"/>
      <c r="S83" s="118"/>
      <c r="T83" s="117"/>
      <c r="U83" s="118"/>
      <c r="V83" s="114"/>
      <c r="W83" s="80"/>
      <c r="X83" s="80"/>
    </row>
    <row r="84" spans="1:33" ht="52.5" customHeight="1">
      <c r="A84" s="29"/>
      <c r="B84" s="25"/>
      <c r="C84" s="62" t="s">
        <v>9</v>
      </c>
      <c r="D84" s="63"/>
      <c r="E84" s="63"/>
      <c r="F84" s="63"/>
      <c r="G84" s="63"/>
      <c r="H84" s="63"/>
      <c r="I84" s="63"/>
      <c r="J84" s="63"/>
      <c r="K84" s="64"/>
      <c r="L84" s="68" t="s">
        <v>1</v>
      </c>
      <c r="M84" s="69"/>
      <c r="N84" s="141" t="s">
        <v>117</v>
      </c>
      <c r="O84" s="146"/>
      <c r="P84" s="146"/>
      <c r="Q84" s="147"/>
      <c r="R84" s="119"/>
      <c r="S84" s="120"/>
      <c r="T84" s="119">
        <v>20.341999999999999</v>
      </c>
      <c r="U84" s="120"/>
      <c r="V84" s="114">
        <f>T84</f>
        <v>20.341999999999999</v>
      </c>
      <c r="W84" s="80"/>
      <c r="X84" s="80"/>
    </row>
    <row r="85" spans="1:33" ht="18" customHeight="1">
      <c r="A85" s="29"/>
      <c r="B85" s="25">
        <v>3</v>
      </c>
      <c r="C85" s="82" t="s">
        <v>71</v>
      </c>
      <c r="D85" s="83"/>
      <c r="E85" s="83"/>
      <c r="F85" s="83"/>
      <c r="G85" s="83"/>
      <c r="H85" s="83"/>
      <c r="I85" s="83"/>
      <c r="J85" s="83"/>
      <c r="K85" s="84"/>
      <c r="L85" s="68"/>
      <c r="M85" s="69"/>
      <c r="N85" s="88"/>
      <c r="O85" s="88"/>
      <c r="P85" s="88"/>
      <c r="Q85" s="88"/>
      <c r="R85" s="88"/>
      <c r="S85" s="88"/>
      <c r="T85" s="88"/>
      <c r="U85" s="88"/>
      <c r="V85" s="114"/>
      <c r="W85" s="80"/>
      <c r="X85" s="80"/>
    </row>
    <row r="86" spans="1:33" s="43" customFormat="1" ht="21.95" customHeight="1">
      <c r="A86" s="29"/>
      <c r="B86" s="25"/>
      <c r="C86" s="89" t="s">
        <v>10</v>
      </c>
      <c r="D86" s="90"/>
      <c r="E86" s="90"/>
      <c r="F86" s="90"/>
      <c r="G86" s="90"/>
      <c r="H86" s="90"/>
      <c r="I86" s="90"/>
      <c r="J86" s="90"/>
      <c r="K86" s="91"/>
      <c r="L86" s="68" t="s">
        <v>30</v>
      </c>
      <c r="M86" s="69"/>
      <c r="N86" s="68" t="s">
        <v>12</v>
      </c>
      <c r="O86" s="81"/>
      <c r="P86" s="81"/>
      <c r="Q86" s="69"/>
      <c r="R86" s="117"/>
      <c r="S86" s="118"/>
      <c r="T86" s="77">
        <f>T82/T84/1000</f>
        <v>1945.887031756956</v>
      </c>
      <c r="U86" s="78"/>
      <c r="V86" s="79">
        <f>T86</f>
        <v>1945.887031756956</v>
      </c>
      <c r="W86" s="79"/>
      <c r="X86" s="79"/>
    </row>
    <row r="87" spans="1:33" ht="18" customHeight="1">
      <c r="A87" s="29"/>
      <c r="B87" s="25">
        <v>4</v>
      </c>
      <c r="C87" s="148" t="s">
        <v>72</v>
      </c>
      <c r="D87" s="149"/>
      <c r="E87" s="149"/>
      <c r="F87" s="149"/>
      <c r="G87" s="149"/>
      <c r="H87" s="149"/>
      <c r="I87" s="149"/>
      <c r="J87" s="149"/>
      <c r="K87" s="150"/>
      <c r="L87" s="68"/>
      <c r="M87" s="69"/>
      <c r="N87" s="88"/>
      <c r="O87" s="88"/>
      <c r="P87" s="88"/>
      <c r="Q87" s="88"/>
      <c r="R87" s="88"/>
      <c r="S87" s="88"/>
      <c r="T87" s="88"/>
      <c r="U87" s="88"/>
      <c r="V87" s="114"/>
      <c r="W87" s="80"/>
      <c r="X87" s="80"/>
    </row>
    <row r="88" spans="1:33" ht="37.5" customHeight="1">
      <c r="A88" s="29"/>
      <c r="B88" s="23"/>
      <c r="C88" s="65" t="s">
        <v>76</v>
      </c>
      <c r="D88" s="66"/>
      <c r="E88" s="66"/>
      <c r="F88" s="66"/>
      <c r="G88" s="66"/>
      <c r="H88" s="66"/>
      <c r="I88" s="66"/>
      <c r="J88" s="66"/>
      <c r="K88" s="67"/>
      <c r="L88" s="68" t="s">
        <v>31</v>
      </c>
      <c r="M88" s="69"/>
      <c r="N88" s="68" t="s">
        <v>12</v>
      </c>
      <c r="O88" s="81"/>
      <c r="P88" s="81"/>
      <c r="Q88" s="69"/>
      <c r="R88" s="92"/>
      <c r="S88" s="92"/>
      <c r="T88" s="92">
        <v>39.330249999999999</v>
      </c>
      <c r="U88" s="92"/>
      <c r="V88" s="79">
        <f>T88</f>
        <v>39.330249999999999</v>
      </c>
      <c r="W88" s="79"/>
      <c r="X88" s="79"/>
    </row>
    <row r="89" spans="1:33" ht="8.25" customHeight="1">
      <c r="A89" s="29"/>
      <c r="B89" s="29"/>
      <c r="C89" s="29"/>
      <c r="D89" s="39"/>
      <c r="E89" s="39"/>
      <c r="F89" s="39"/>
      <c r="G89" s="39"/>
      <c r="H89" s="39"/>
      <c r="I89" s="39"/>
      <c r="J89" s="39"/>
      <c r="K89" s="39"/>
      <c r="L89" s="36"/>
      <c r="M89" s="36"/>
      <c r="N89" s="36"/>
      <c r="O89" s="36"/>
      <c r="P89" s="36"/>
      <c r="Q89" s="36"/>
      <c r="R89" s="36"/>
      <c r="S89" s="36"/>
      <c r="T89" s="37"/>
    </row>
    <row r="90" spans="1:33" ht="35.25" customHeight="1">
      <c r="A90" s="29"/>
      <c r="B90" s="23" t="s">
        <v>27</v>
      </c>
      <c r="C90" s="68" t="s">
        <v>67</v>
      </c>
      <c r="D90" s="81"/>
      <c r="E90" s="81"/>
      <c r="F90" s="81"/>
      <c r="G90" s="81"/>
      <c r="H90" s="81"/>
      <c r="I90" s="81"/>
      <c r="J90" s="81"/>
      <c r="K90" s="69"/>
      <c r="L90" s="68" t="s">
        <v>38</v>
      </c>
      <c r="M90" s="69"/>
      <c r="N90" s="88" t="s">
        <v>28</v>
      </c>
      <c r="O90" s="88"/>
      <c r="P90" s="88"/>
      <c r="Q90" s="88"/>
      <c r="R90" s="88" t="s">
        <v>41</v>
      </c>
      <c r="S90" s="88"/>
      <c r="T90" s="88" t="s">
        <v>42</v>
      </c>
      <c r="U90" s="88"/>
      <c r="V90" s="88" t="s">
        <v>66</v>
      </c>
      <c r="W90" s="88"/>
      <c r="X90" s="88"/>
    </row>
    <row r="91" spans="1:33" ht="15.75">
      <c r="A91" s="29"/>
      <c r="B91" s="23">
        <v>1</v>
      </c>
      <c r="C91" s="85">
        <v>2</v>
      </c>
      <c r="D91" s="86"/>
      <c r="E91" s="86"/>
      <c r="F91" s="86"/>
      <c r="G91" s="86"/>
      <c r="H91" s="86"/>
      <c r="I91" s="86"/>
      <c r="J91" s="86"/>
      <c r="K91" s="87"/>
      <c r="L91" s="68">
        <v>3</v>
      </c>
      <c r="M91" s="69"/>
      <c r="N91" s="88">
        <v>4</v>
      </c>
      <c r="O91" s="88"/>
      <c r="P91" s="88"/>
      <c r="Q91" s="88"/>
      <c r="R91" s="68">
        <v>5</v>
      </c>
      <c r="S91" s="69"/>
      <c r="T91" s="68">
        <v>6</v>
      </c>
      <c r="U91" s="69"/>
      <c r="V91" s="88">
        <v>7</v>
      </c>
      <c r="W91" s="88"/>
      <c r="X91" s="88"/>
      <c r="AD91" s="27"/>
      <c r="AE91" s="27"/>
      <c r="AF91" s="27"/>
      <c r="AG91" s="27"/>
    </row>
    <row r="92" spans="1:33" ht="19.5" customHeight="1">
      <c r="A92" s="29"/>
      <c r="B92" s="25"/>
      <c r="C92" s="128" t="s">
        <v>49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43"/>
      <c r="T92" s="88"/>
      <c r="U92" s="88"/>
      <c r="V92" s="113"/>
      <c r="W92" s="113"/>
      <c r="X92" s="113"/>
      <c r="AD92" s="27"/>
      <c r="AE92" s="27"/>
      <c r="AF92" s="27"/>
      <c r="AG92" s="27"/>
    </row>
    <row r="93" spans="1:33" ht="18.75" customHeight="1">
      <c r="A93" s="29"/>
      <c r="B93" s="25">
        <v>1</v>
      </c>
      <c r="C93" s="82" t="s">
        <v>69</v>
      </c>
      <c r="D93" s="83"/>
      <c r="E93" s="83"/>
      <c r="F93" s="83"/>
      <c r="G93" s="83"/>
      <c r="H93" s="83"/>
      <c r="I93" s="83"/>
      <c r="J93" s="83"/>
      <c r="K93" s="84"/>
      <c r="L93" s="68"/>
      <c r="M93" s="69"/>
      <c r="N93" s="88"/>
      <c r="O93" s="88"/>
      <c r="P93" s="88"/>
      <c r="Q93" s="88"/>
      <c r="R93" s="88"/>
      <c r="S93" s="72"/>
      <c r="T93" s="88"/>
      <c r="U93" s="88"/>
      <c r="V93" s="113"/>
      <c r="W93" s="113"/>
      <c r="X93" s="113"/>
      <c r="AD93" s="27"/>
      <c r="AE93" s="27"/>
      <c r="AF93" s="27"/>
      <c r="AG93" s="27"/>
    </row>
    <row r="94" spans="1:33" ht="22.5" customHeight="1">
      <c r="A94" s="29"/>
      <c r="B94" s="25"/>
      <c r="C94" s="97" t="s">
        <v>105</v>
      </c>
      <c r="D94" s="98"/>
      <c r="E94" s="98"/>
      <c r="F94" s="98"/>
      <c r="G94" s="98"/>
      <c r="H94" s="98"/>
      <c r="I94" s="98"/>
      <c r="J94" s="98"/>
      <c r="K94" s="99"/>
      <c r="L94" s="68" t="s">
        <v>30</v>
      </c>
      <c r="M94" s="69"/>
      <c r="N94" s="88" t="s">
        <v>11</v>
      </c>
      <c r="O94" s="88"/>
      <c r="P94" s="88"/>
      <c r="Q94" s="88"/>
      <c r="R94" s="71"/>
      <c r="S94" s="72"/>
      <c r="T94" s="71">
        <f>SUM(T95:U98)</f>
        <v>4500000</v>
      </c>
      <c r="U94" s="72"/>
      <c r="V94" s="79">
        <f>T94</f>
        <v>4500000</v>
      </c>
      <c r="W94" s="80"/>
      <c r="X94" s="80"/>
      <c r="AD94" s="58"/>
      <c r="AE94" s="59"/>
      <c r="AF94" s="27"/>
      <c r="AG94" s="27"/>
    </row>
    <row r="95" spans="1:33" ht="24" customHeight="1">
      <c r="A95" s="29"/>
      <c r="B95" s="25"/>
      <c r="C95" s="62" t="s">
        <v>104</v>
      </c>
      <c r="D95" s="63"/>
      <c r="E95" s="63"/>
      <c r="F95" s="63"/>
      <c r="G95" s="63"/>
      <c r="H95" s="63"/>
      <c r="I95" s="63"/>
      <c r="J95" s="63"/>
      <c r="K95" s="64"/>
      <c r="L95" s="68" t="s">
        <v>30</v>
      </c>
      <c r="M95" s="69"/>
      <c r="N95" s="70" t="s">
        <v>56</v>
      </c>
      <c r="O95" s="70"/>
      <c r="P95" s="70"/>
      <c r="Q95" s="70"/>
      <c r="R95" s="71"/>
      <c r="S95" s="72"/>
      <c r="T95" s="77">
        <v>1151000</v>
      </c>
      <c r="U95" s="78"/>
      <c r="V95" s="79">
        <f>T95</f>
        <v>1151000</v>
      </c>
      <c r="W95" s="80"/>
      <c r="X95" s="80"/>
      <c r="AD95" s="58"/>
      <c r="AE95" s="59"/>
      <c r="AF95" s="27"/>
      <c r="AG95" s="27"/>
    </row>
    <row r="96" spans="1:33" ht="35.25" customHeight="1">
      <c r="A96" s="29"/>
      <c r="B96" s="25"/>
      <c r="C96" s="62" t="s">
        <v>107</v>
      </c>
      <c r="D96" s="63"/>
      <c r="E96" s="63"/>
      <c r="F96" s="63"/>
      <c r="G96" s="63"/>
      <c r="H96" s="63"/>
      <c r="I96" s="63"/>
      <c r="J96" s="63"/>
      <c r="K96" s="64"/>
      <c r="L96" s="68" t="s">
        <v>30</v>
      </c>
      <c r="M96" s="69"/>
      <c r="N96" s="70" t="s">
        <v>56</v>
      </c>
      <c r="O96" s="70"/>
      <c r="P96" s="70"/>
      <c r="Q96" s="70"/>
      <c r="R96" s="71"/>
      <c r="S96" s="72"/>
      <c r="T96" s="77">
        <v>2972000</v>
      </c>
      <c r="U96" s="78"/>
      <c r="V96" s="79">
        <f>T96</f>
        <v>2972000</v>
      </c>
      <c r="W96" s="80"/>
      <c r="X96" s="80"/>
      <c r="AD96" s="58"/>
      <c r="AE96" s="59"/>
      <c r="AF96" s="27"/>
      <c r="AG96" s="27"/>
    </row>
    <row r="97" spans="1:33" ht="37.5" customHeight="1">
      <c r="A97" s="29"/>
      <c r="B97" s="25"/>
      <c r="C97" s="65" t="s">
        <v>116</v>
      </c>
      <c r="D97" s="66"/>
      <c r="E97" s="66"/>
      <c r="F97" s="66"/>
      <c r="G97" s="66"/>
      <c r="H97" s="66"/>
      <c r="I97" s="66"/>
      <c r="J97" s="66"/>
      <c r="K97" s="67"/>
      <c r="L97" s="68" t="s">
        <v>30</v>
      </c>
      <c r="M97" s="69"/>
      <c r="N97" s="70" t="s">
        <v>56</v>
      </c>
      <c r="O97" s="70"/>
      <c r="P97" s="70"/>
      <c r="Q97" s="70"/>
      <c r="R97" s="71"/>
      <c r="S97" s="72"/>
      <c r="T97" s="77">
        <v>277000</v>
      </c>
      <c r="U97" s="78"/>
      <c r="V97" s="79">
        <f>T97</f>
        <v>277000</v>
      </c>
      <c r="W97" s="80"/>
      <c r="X97" s="80"/>
      <c r="AD97" s="58"/>
      <c r="AE97" s="59"/>
      <c r="AF97" s="27"/>
      <c r="AG97" s="27"/>
    </row>
    <row r="98" spans="1:33" ht="37.5" customHeight="1">
      <c r="A98" s="29"/>
      <c r="B98" s="25"/>
      <c r="C98" s="65" t="s">
        <v>106</v>
      </c>
      <c r="D98" s="66"/>
      <c r="E98" s="66"/>
      <c r="F98" s="66"/>
      <c r="G98" s="66"/>
      <c r="H98" s="66"/>
      <c r="I98" s="66"/>
      <c r="J98" s="66"/>
      <c r="K98" s="67"/>
      <c r="L98" s="68" t="s">
        <v>30</v>
      </c>
      <c r="M98" s="69"/>
      <c r="N98" s="70" t="s">
        <v>56</v>
      </c>
      <c r="O98" s="70"/>
      <c r="P98" s="70"/>
      <c r="Q98" s="70"/>
      <c r="R98" s="71"/>
      <c r="S98" s="72"/>
      <c r="T98" s="77">
        <v>100000</v>
      </c>
      <c r="U98" s="78"/>
      <c r="V98" s="79">
        <f>T98</f>
        <v>100000</v>
      </c>
      <c r="W98" s="80"/>
      <c r="X98" s="80"/>
      <c r="AD98" s="58"/>
      <c r="AE98" s="59"/>
      <c r="AF98" s="27"/>
      <c r="AG98" s="27"/>
    </row>
    <row r="99" spans="1:33" ht="20.100000000000001" customHeight="1">
      <c r="A99" s="29"/>
      <c r="B99" s="25">
        <v>2</v>
      </c>
      <c r="C99" s="82" t="s">
        <v>70</v>
      </c>
      <c r="D99" s="83"/>
      <c r="E99" s="83"/>
      <c r="F99" s="83"/>
      <c r="G99" s="83"/>
      <c r="H99" s="83"/>
      <c r="I99" s="83"/>
      <c r="J99" s="83"/>
      <c r="K99" s="84"/>
      <c r="L99" s="68"/>
      <c r="M99" s="69"/>
      <c r="N99" s="70"/>
      <c r="O99" s="70"/>
      <c r="P99" s="70"/>
      <c r="Q99" s="70"/>
      <c r="R99" s="75"/>
      <c r="S99" s="75"/>
      <c r="T99" s="75"/>
      <c r="U99" s="75"/>
      <c r="V99" s="76"/>
      <c r="W99" s="76"/>
      <c r="X99" s="76"/>
      <c r="AD99" s="27"/>
      <c r="AE99" s="60"/>
      <c r="AF99" s="27"/>
      <c r="AG99" s="27"/>
    </row>
    <row r="100" spans="1:33" ht="39" customHeight="1">
      <c r="A100" s="29"/>
      <c r="B100" s="25"/>
      <c r="C100" s="97" t="s">
        <v>94</v>
      </c>
      <c r="D100" s="98"/>
      <c r="E100" s="98"/>
      <c r="F100" s="98"/>
      <c r="G100" s="98"/>
      <c r="H100" s="98"/>
      <c r="I100" s="98"/>
      <c r="J100" s="98"/>
      <c r="K100" s="99"/>
      <c r="L100" s="68" t="s">
        <v>43</v>
      </c>
      <c r="M100" s="69"/>
      <c r="N100" s="70" t="s">
        <v>56</v>
      </c>
      <c r="O100" s="70"/>
      <c r="P100" s="70"/>
      <c r="Q100" s="70"/>
      <c r="R100" s="75"/>
      <c r="S100" s="75"/>
      <c r="T100" s="75">
        <f>SUM(T101:U104)</f>
        <v>8</v>
      </c>
      <c r="U100" s="75"/>
      <c r="V100" s="76">
        <f>T100</f>
        <v>8</v>
      </c>
      <c r="W100" s="76"/>
      <c r="X100" s="76"/>
      <c r="AD100" s="27"/>
      <c r="AE100" s="27"/>
      <c r="AF100" s="27"/>
      <c r="AG100" s="27"/>
    </row>
    <row r="101" spans="1:33" ht="36" customHeight="1">
      <c r="A101" s="29"/>
      <c r="B101" s="25"/>
      <c r="C101" s="62" t="s">
        <v>108</v>
      </c>
      <c r="D101" s="63"/>
      <c r="E101" s="63"/>
      <c r="F101" s="63"/>
      <c r="G101" s="63"/>
      <c r="H101" s="63"/>
      <c r="I101" s="63"/>
      <c r="J101" s="63"/>
      <c r="K101" s="64"/>
      <c r="L101" s="68" t="s">
        <v>43</v>
      </c>
      <c r="M101" s="69"/>
      <c r="N101" s="70" t="s">
        <v>56</v>
      </c>
      <c r="O101" s="70"/>
      <c r="P101" s="70"/>
      <c r="Q101" s="70"/>
      <c r="R101" s="75"/>
      <c r="S101" s="75"/>
      <c r="T101" s="73">
        <f>2</f>
        <v>2</v>
      </c>
      <c r="U101" s="74"/>
      <c r="V101" s="76">
        <f>T101</f>
        <v>2</v>
      </c>
      <c r="W101" s="76"/>
      <c r="X101" s="76"/>
      <c r="AD101" s="27"/>
      <c r="AE101" s="27"/>
      <c r="AF101" s="27"/>
      <c r="AG101" s="27"/>
    </row>
    <row r="102" spans="1:33" ht="36.75" customHeight="1">
      <c r="A102" s="29"/>
      <c r="B102" s="25"/>
      <c r="C102" s="62" t="s">
        <v>113</v>
      </c>
      <c r="D102" s="63"/>
      <c r="E102" s="63"/>
      <c r="F102" s="63"/>
      <c r="G102" s="63"/>
      <c r="H102" s="63"/>
      <c r="I102" s="63"/>
      <c r="J102" s="63"/>
      <c r="K102" s="64"/>
      <c r="L102" s="68" t="s">
        <v>43</v>
      </c>
      <c r="M102" s="69"/>
      <c r="N102" s="70" t="s">
        <v>56</v>
      </c>
      <c r="O102" s="70"/>
      <c r="P102" s="70"/>
      <c r="Q102" s="70"/>
      <c r="R102" s="75"/>
      <c r="S102" s="75"/>
      <c r="T102" s="73">
        <v>3</v>
      </c>
      <c r="U102" s="74"/>
      <c r="V102" s="76">
        <f>T102</f>
        <v>3</v>
      </c>
      <c r="W102" s="76"/>
      <c r="X102" s="76"/>
      <c r="AD102" s="27"/>
      <c r="AE102" s="27"/>
      <c r="AF102" s="27"/>
      <c r="AG102" s="27"/>
    </row>
    <row r="103" spans="1:33" ht="36" customHeight="1">
      <c r="A103" s="29"/>
      <c r="B103" s="25"/>
      <c r="C103" s="62" t="s">
        <v>114</v>
      </c>
      <c r="D103" s="63"/>
      <c r="E103" s="63"/>
      <c r="F103" s="63"/>
      <c r="G103" s="63"/>
      <c r="H103" s="63"/>
      <c r="I103" s="63"/>
      <c r="J103" s="63"/>
      <c r="K103" s="64"/>
      <c r="L103" s="68" t="s">
        <v>43</v>
      </c>
      <c r="M103" s="69"/>
      <c r="N103" s="70" t="s">
        <v>56</v>
      </c>
      <c r="O103" s="70"/>
      <c r="P103" s="70"/>
      <c r="Q103" s="70"/>
      <c r="R103" s="75"/>
      <c r="S103" s="75"/>
      <c r="T103" s="73">
        <f>1</f>
        <v>1</v>
      </c>
      <c r="U103" s="74"/>
      <c r="V103" s="76">
        <f>T103</f>
        <v>1</v>
      </c>
      <c r="W103" s="76"/>
      <c r="X103" s="76"/>
      <c r="AD103" s="27"/>
      <c r="AE103" s="27"/>
      <c r="AF103" s="27"/>
      <c r="AG103" s="27"/>
    </row>
    <row r="104" spans="1:33" ht="39" customHeight="1">
      <c r="A104" s="29"/>
      <c r="B104" s="25"/>
      <c r="C104" s="62" t="s">
        <v>109</v>
      </c>
      <c r="D104" s="63"/>
      <c r="E104" s="63"/>
      <c r="F104" s="63"/>
      <c r="G104" s="63"/>
      <c r="H104" s="63"/>
      <c r="I104" s="63"/>
      <c r="J104" s="63"/>
      <c r="K104" s="64"/>
      <c r="L104" s="68" t="s">
        <v>43</v>
      </c>
      <c r="M104" s="69"/>
      <c r="N104" s="70" t="s">
        <v>56</v>
      </c>
      <c r="O104" s="70"/>
      <c r="P104" s="70"/>
      <c r="Q104" s="70"/>
      <c r="R104" s="75"/>
      <c r="S104" s="75"/>
      <c r="T104" s="73">
        <v>2</v>
      </c>
      <c r="U104" s="74"/>
      <c r="V104" s="76">
        <f>T104</f>
        <v>2</v>
      </c>
      <c r="W104" s="76"/>
      <c r="X104" s="76"/>
      <c r="AD104" s="27"/>
      <c r="AE104" s="27"/>
      <c r="AF104" s="27"/>
      <c r="AG104" s="27"/>
    </row>
    <row r="105" spans="1:33" ht="20.25" customHeight="1">
      <c r="A105" s="29"/>
      <c r="B105" s="25">
        <v>3</v>
      </c>
      <c r="C105" s="82" t="s">
        <v>71</v>
      </c>
      <c r="D105" s="83"/>
      <c r="E105" s="83"/>
      <c r="F105" s="83"/>
      <c r="G105" s="83"/>
      <c r="H105" s="83"/>
      <c r="I105" s="83"/>
      <c r="J105" s="83"/>
      <c r="K105" s="84"/>
      <c r="L105" s="68"/>
      <c r="M105" s="69"/>
      <c r="N105" s="141"/>
      <c r="O105" s="146"/>
      <c r="P105" s="146"/>
      <c r="Q105" s="147"/>
      <c r="R105" s="70"/>
      <c r="S105" s="70"/>
      <c r="T105" s="73"/>
      <c r="U105" s="74"/>
      <c r="V105" s="153"/>
      <c r="W105" s="154"/>
      <c r="X105" s="155"/>
      <c r="AD105" s="27"/>
      <c r="AE105" s="27"/>
      <c r="AF105" s="27"/>
      <c r="AG105" s="27"/>
    </row>
    <row r="106" spans="1:33" ht="36" customHeight="1">
      <c r="A106" s="29"/>
      <c r="B106" s="25"/>
      <c r="C106" s="65" t="s">
        <v>110</v>
      </c>
      <c r="D106" s="66"/>
      <c r="E106" s="66"/>
      <c r="F106" s="66"/>
      <c r="G106" s="66"/>
      <c r="H106" s="66"/>
      <c r="I106" s="66"/>
      <c r="J106" s="66"/>
      <c r="K106" s="67"/>
      <c r="L106" s="68" t="s">
        <v>30</v>
      </c>
      <c r="M106" s="69"/>
      <c r="N106" s="68" t="s">
        <v>12</v>
      </c>
      <c r="O106" s="81"/>
      <c r="P106" s="81"/>
      <c r="Q106" s="69"/>
      <c r="R106" s="61"/>
      <c r="S106" s="61"/>
      <c r="T106" s="71">
        <v>575500</v>
      </c>
      <c r="U106" s="71"/>
      <c r="V106" s="79">
        <f>T106</f>
        <v>575500</v>
      </c>
      <c r="W106" s="79"/>
      <c r="X106" s="79"/>
    </row>
    <row r="107" spans="1:33" ht="21.75" customHeight="1">
      <c r="A107" s="29"/>
      <c r="B107" s="25"/>
      <c r="C107" s="62" t="s">
        <v>111</v>
      </c>
      <c r="D107" s="63"/>
      <c r="E107" s="63"/>
      <c r="F107" s="63"/>
      <c r="G107" s="63"/>
      <c r="H107" s="63"/>
      <c r="I107" s="63"/>
      <c r="J107" s="63"/>
      <c r="K107" s="64"/>
      <c r="L107" s="68" t="s">
        <v>30</v>
      </c>
      <c r="M107" s="69"/>
      <c r="N107" s="68" t="s">
        <v>12</v>
      </c>
      <c r="O107" s="81"/>
      <c r="P107" s="81"/>
      <c r="Q107" s="69"/>
      <c r="R107" s="61"/>
      <c r="S107" s="61"/>
      <c r="T107" s="71">
        <v>990666.66669999994</v>
      </c>
      <c r="U107" s="71"/>
      <c r="V107" s="79">
        <f>T107</f>
        <v>990666.66669999994</v>
      </c>
      <c r="W107" s="79"/>
      <c r="X107" s="79"/>
    </row>
    <row r="108" spans="1:33" ht="21.75" customHeight="1">
      <c r="A108" s="29"/>
      <c r="B108" s="25"/>
      <c r="C108" s="65" t="s">
        <v>115</v>
      </c>
      <c r="D108" s="66"/>
      <c r="E108" s="66"/>
      <c r="F108" s="66"/>
      <c r="G108" s="66"/>
      <c r="H108" s="66"/>
      <c r="I108" s="66"/>
      <c r="J108" s="66"/>
      <c r="K108" s="67"/>
      <c r="L108" s="68" t="s">
        <v>30</v>
      </c>
      <c r="M108" s="69"/>
      <c r="N108" s="68" t="s">
        <v>12</v>
      </c>
      <c r="O108" s="81"/>
      <c r="P108" s="81"/>
      <c r="Q108" s="69"/>
      <c r="R108" s="61"/>
      <c r="S108" s="61"/>
      <c r="T108" s="71">
        <v>277000</v>
      </c>
      <c r="U108" s="71"/>
      <c r="V108" s="79">
        <f>T108</f>
        <v>277000</v>
      </c>
      <c r="W108" s="79"/>
      <c r="X108" s="79"/>
    </row>
    <row r="109" spans="1:33" ht="36" customHeight="1">
      <c r="A109" s="29"/>
      <c r="B109" s="25"/>
      <c r="C109" s="65" t="s">
        <v>112</v>
      </c>
      <c r="D109" s="66"/>
      <c r="E109" s="66"/>
      <c r="F109" s="66"/>
      <c r="G109" s="66"/>
      <c r="H109" s="66"/>
      <c r="I109" s="66"/>
      <c r="J109" s="66"/>
      <c r="K109" s="67"/>
      <c r="L109" s="68" t="s">
        <v>30</v>
      </c>
      <c r="M109" s="69"/>
      <c r="N109" s="68" t="s">
        <v>12</v>
      </c>
      <c r="O109" s="81"/>
      <c r="P109" s="81"/>
      <c r="Q109" s="69"/>
      <c r="R109" s="61"/>
      <c r="S109" s="61"/>
      <c r="T109" s="71">
        <v>50000</v>
      </c>
      <c r="U109" s="71"/>
      <c r="V109" s="79">
        <f>T109</f>
        <v>50000</v>
      </c>
      <c r="W109" s="79"/>
      <c r="X109" s="79"/>
    </row>
    <row r="110" spans="1:33" ht="17.25" customHeight="1">
      <c r="A110" s="29"/>
      <c r="B110" s="25">
        <v>4</v>
      </c>
      <c r="C110" s="148" t="s">
        <v>72</v>
      </c>
      <c r="D110" s="149"/>
      <c r="E110" s="149"/>
      <c r="F110" s="149"/>
      <c r="G110" s="149"/>
      <c r="H110" s="149"/>
      <c r="I110" s="149"/>
      <c r="J110" s="149"/>
      <c r="K110" s="150"/>
      <c r="L110" s="68"/>
      <c r="M110" s="69"/>
      <c r="N110" s="88"/>
      <c r="O110" s="88"/>
      <c r="P110" s="88"/>
      <c r="Q110" s="88"/>
      <c r="R110" s="88"/>
      <c r="S110" s="88"/>
      <c r="T110" s="88"/>
      <c r="U110" s="88"/>
      <c r="V110" s="112"/>
      <c r="W110" s="112"/>
      <c r="X110" s="112"/>
    </row>
    <row r="111" spans="1:33" ht="41.25" customHeight="1">
      <c r="A111" s="29"/>
      <c r="B111" s="23"/>
      <c r="C111" s="97" t="s">
        <v>73</v>
      </c>
      <c r="D111" s="98"/>
      <c r="E111" s="98"/>
      <c r="F111" s="98"/>
      <c r="G111" s="98"/>
      <c r="H111" s="98"/>
      <c r="I111" s="98"/>
      <c r="J111" s="98"/>
      <c r="K111" s="99"/>
      <c r="L111" s="68" t="s">
        <v>31</v>
      </c>
      <c r="M111" s="69"/>
      <c r="N111" s="68" t="s">
        <v>12</v>
      </c>
      <c r="O111" s="81"/>
      <c r="P111" s="81"/>
      <c r="Q111" s="69"/>
      <c r="R111" s="61"/>
      <c r="S111" s="61"/>
      <c r="T111" s="61">
        <v>100</v>
      </c>
      <c r="U111" s="61"/>
      <c r="V111" s="79">
        <f>T111</f>
        <v>100</v>
      </c>
      <c r="W111" s="79"/>
      <c r="X111" s="79"/>
    </row>
    <row r="113" spans="1:16" ht="7.5" customHeight="1"/>
    <row r="114" spans="1:16" ht="18.75">
      <c r="A114" s="19" t="s">
        <v>55</v>
      </c>
      <c r="B114" s="35"/>
      <c r="L114" s="27"/>
      <c r="M114" s="27"/>
      <c r="N114" s="27"/>
    </row>
    <row r="115" spans="1:16" ht="18.75">
      <c r="A115" s="32" t="s">
        <v>25</v>
      </c>
      <c r="B115" s="32"/>
      <c r="C115" s="35"/>
      <c r="D115" s="35"/>
      <c r="E115" s="35"/>
      <c r="F115" s="35"/>
      <c r="G115" s="38"/>
      <c r="H115" s="38"/>
      <c r="I115" s="52"/>
      <c r="J115" s="52"/>
      <c r="K115" s="27"/>
      <c r="L115" s="94" t="s">
        <v>54</v>
      </c>
      <c r="M115" s="94"/>
      <c r="N115" s="94"/>
      <c r="O115" s="94"/>
    </row>
    <row r="116" spans="1:16" ht="11.25" customHeight="1">
      <c r="A116" s="32"/>
      <c r="B116" s="32"/>
      <c r="C116" s="32"/>
      <c r="D116" s="32"/>
      <c r="I116" s="95" t="s">
        <v>32</v>
      </c>
      <c r="J116" s="95"/>
      <c r="L116" s="95" t="s">
        <v>44</v>
      </c>
      <c r="M116" s="95"/>
      <c r="N116" s="95"/>
      <c r="O116" s="95"/>
    </row>
    <row r="117" spans="1:16" ht="15.75">
      <c r="C117" s="32"/>
      <c r="D117" s="32"/>
    </row>
    <row r="118" spans="1:16" ht="15.75">
      <c r="A118" s="19" t="s">
        <v>29</v>
      </c>
    </row>
    <row r="119" spans="1:16" ht="14.25" customHeight="1">
      <c r="A119" s="19" t="s">
        <v>89</v>
      </c>
      <c r="G119" s="27"/>
      <c r="H119" s="27"/>
      <c r="P119" s="45"/>
    </row>
    <row r="120" spans="1:16" ht="24" customHeight="1">
      <c r="A120" s="19" t="s">
        <v>52</v>
      </c>
      <c r="I120" s="96"/>
      <c r="J120" s="96"/>
      <c r="K120" s="27"/>
      <c r="L120" s="94" t="s">
        <v>53</v>
      </c>
      <c r="M120" s="94"/>
      <c r="N120" s="94"/>
      <c r="O120" s="94"/>
    </row>
    <row r="121" spans="1:16" ht="20.25" customHeight="1">
      <c r="I121" s="93" t="s">
        <v>32</v>
      </c>
      <c r="J121" s="93"/>
      <c r="K121" s="53"/>
      <c r="L121" s="93" t="s">
        <v>44</v>
      </c>
      <c r="M121" s="93"/>
      <c r="N121" s="93"/>
      <c r="O121" s="93"/>
    </row>
    <row r="123" spans="1:16" ht="17.25" customHeight="1">
      <c r="A123" s="34"/>
      <c r="B123" s="152">
        <f>L12</f>
        <v>43854</v>
      </c>
      <c r="C123" s="152"/>
    </row>
    <row r="124" spans="1:16" ht="15.75" customHeight="1">
      <c r="A124" s="54" t="s">
        <v>90</v>
      </c>
      <c r="B124" s="54"/>
    </row>
    <row r="125" spans="1:16" ht="16.5" customHeight="1">
      <c r="A125" s="54" t="s">
        <v>91</v>
      </c>
      <c r="B125" s="54"/>
    </row>
  </sheetData>
  <mergeCells count="341">
    <mergeCell ref="J27:K27"/>
    <mergeCell ref="M26:U26"/>
    <mergeCell ref="M27:U27"/>
    <mergeCell ref="W20:Y20"/>
    <mergeCell ref="W21:Y21"/>
    <mergeCell ref="W23:Y23"/>
    <mergeCell ref="W24:Y24"/>
    <mergeCell ref="W26:Y26"/>
    <mergeCell ref="W27:Y27"/>
    <mergeCell ref="B23:D23"/>
    <mergeCell ref="B24:D24"/>
    <mergeCell ref="B20:D20"/>
    <mergeCell ref="B26:D26"/>
    <mergeCell ref="B27:D27"/>
    <mergeCell ref="F26:H26"/>
    <mergeCell ref="F27:H27"/>
    <mergeCell ref="F21:N21"/>
    <mergeCell ref="F24:N24"/>
    <mergeCell ref="J26:K26"/>
    <mergeCell ref="B123:C123"/>
    <mergeCell ref="T105:U105"/>
    <mergeCell ref="V105:X105"/>
    <mergeCell ref="N106:Q106"/>
    <mergeCell ref="L105:M105"/>
    <mergeCell ref="R105:S105"/>
    <mergeCell ref="R106:S106"/>
    <mergeCell ref="N110:Q110"/>
    <mergeCell ref="L110:M110"/>
    <mergeCell ref="R111:S111"/>
    <mergeCell ref="N76:Q76"/>
    <mergeCell ref="R79:S79"/>
    <mergeCell ref="C59:L59"/>
    <mergeCell ref="C60:L60"/>
    <mergeCell ref="C61:L61"/>
    <mergeCell ref="C62:L62"/>
    <mergeCell ref="M59:N59"/>
    <mergeCell ref="M60:N60"/>
    <mergeCell ref="Q59:R59"/>
    <mergeCell ref="Q60:R60"/>
    <mergeCell ref="V99:X99"/>
    <mergeCell ref="V100:X100"/>
    <mergeCell ref="T100:U100"/>
    <mergeCell ref="R86:S86"/>
    <mergeCell ref="R88:S88"/>
    <mergeCell ref="R99:S99"/>
    <mergeCell ref="R100:S100"/>
    <mergeCell ref="V86:X86"/>
    <mergeCell ref="V88:X88"/>
    <mergeCell ref="T87:U87"/>
    <mergeCell ref="L120:O120"/>
    <mergeCell ref="L116:O116"/>
    <mergeCell ref="C105:K105"/>
    <mergeCell ref="L111:M111"/>
    <mergeCell ref="C111:K111"/>
    <mergeCell ref="C106:K106"/>
    <mergeCell ref="C110:K110"/>
    <mergeCell ref="N105:Q105"/>
    <mergeCell ref="L109:M109"/>
    <mergeCell ref="N109:Q109"/>
    <mergeCell ref="R110:S110"/>
    <mergeCell ref="R84:S84"/>
    <mergeCell ref="R94:S94"/>
    <mergeCell ref="R87:S87"/>
    <mergeCell ref="R93:S93"/>
    <mergeCell ref="R90:S90"/>
    <mergeCell ref="R85:S85"/>
    <mergeCell ref="R95:S95"/>
    <mergeCell ref="R96:S96"/>
    <mergeCell ref="R98:S98"/>
    <mergeCell ref="L82:M82"/>
    <mergeCell ref="L83:M83"/>
    <mergeCell ref="C94:K94"/>
    <mergeCell ref="C87:K87"/>
    <mergeCell ref="C90:K90"/>
    <mergeCell ref="C88:K88"/>
    <mergeCell ref="L87:M87"/>
    <mergeCell ref="C92:S92"/>
    <mergeCell ref="C93:K93"/>
    <mergeCell ref="N91:Q91"/>
    <mergeCell ref="N84:Q84"/>
    <mergeCell ref="N86:Q86"/>
    <mergeCell ref="N81:Q81"/>
    <mergeCell ref="N82:Q82"/>
    <mergeCell ref="N83:Q83"/>
    <mergeCell ref="N85:Q85"/>
    <mergeCell ref="L76:M76"/>
    <mergeCell ref="L78:M78"/>
    <mergeCell ref="L79:M79"/>
    <mergeCell ref="L84:M84"/>
    <mergeCell ref="C80:S80"/>
    <mergeCell ref="C79:K79"/>
    <mergeCell ref="C78:K78"/>
    <mergeCell ref="R83:S83"/>
    <mergeCell ref="R82:S82"/>
    <mergeCell ref="R81:S81"/>
    <mergeCell ref="N73:Q73"/>
    <mergeCell ref="N72:Q72"/>
    <mergeCell ref="N75:Q75"/>
    <mergeCell ref="R72:S72"/>
    <mergeCell ref="R75:S75"/>
    <mergeCell ref="R73:S73"/>
    <mergeCell ref="N74:Q74"/>
    <mergeCell ref="T67:U67"/>
    <mergeCell ref="Q52:R52"/>
    <mergeCell ref="O54:P54"/>
    <mergeCell ref="O55:P55"/>
    <mergeCell ref="Q55:R55"/>
    <mergeCell ref="O52:P52"/>
    <mergeCell ref="O53:P53"/>
    <mergeCell ref="O59:P59"/>
    <mergeCell ref="Q53:R53"/>
    <mergeCell ref="T66:U66"/>
    <mergeCell ref="M52:N52"/>
    <mergeCell ref="M53:N53"/>
    <mergeCell ref="C44:T44"/>
    <mergeCell ref="C45:T45"/>
    <mergeCell ref="B34:Z34"/>
    <mergeCell ref="Q51:R51"/>
    <mergeCell ref="C52:L52"/>
    <mergeCell ref="M51:N51"/>
    <mergeCell ref="M50:N50"/>
    <mergeCell ref="C43:T43"/>
    <mergeCell ref="K9:Q9"/>
    <mergeCell ref="A15:R15"/>
    <mergeCell ref="A16:R16"/>
    <mergeCell ref="A17:R17"/>
    <mergeCell ref="B21:D21"/>
    <mergeCell ref="B33:P33"/>
    <mergeCell ref="F30:G30"/>
    <mergeCell ref="B29:E29"/>
    <mergeCell ref="F29:G29"/>
    <mergeCell ref="F31:G31"/>
    <mergeCell ref="B35:R35"/>
    <mergeCell ref="C38:X38"/>
    <mergeCell ref="M62:N62"/>
    <mergeCell ref="M61:N61"/>
    <mergeCell ref="L69:M69"/>
    <mergeCell ref="C68:N68"/>
    <mergeCell ref="L66:M66"/>
    <mergeCell ref="N66:Q66"/>
    <mergeCell ref="Q61:R61"/>
    <mergeCell ref="Q62:R62"/>
    <mergeCell ref="M55:N55"/>
    <mergeCell ref="C53:L53"/>
    <mergeCell ref="Q54:R54"/>
    <mergeCell ref="V67:X67"/>
    <mergeCell ref="C67:K67"/>
    <mergeCell ref="C66:K66"/>
    <mergeCell ref="N67:Q67"/>
    <mergeCell ref="L67:M67"/>
    <mergeCell ref="O60:P60"/>
    <mergeCell ref="O62:P62"/>
    <mergeCell ref="V66:X66"/>
    <mergeCell ref="R66:S66"/>
    <mergeCell ref="O61:P61"/>
    <mergeCell ref="R67:S67"/>
    <mergeCell ref="C75:K75"/>
    <mergeCell ref="T74:U74"/>
    <mergeCell ref="L71:M71"/>
    <mergeCell ref="L70:M70"/>
    <mergeCell ref="R74:S74"/>
    <mergeCell ref="L74:M74"/>
    <mergeCell ref="C76:K76"/>
    <mergeCell ref="L75:M75"/>
    <mergeCell ref="L73:M73"/>
    <mergeCell ref="N71:Q71"/>
    <mergeCell ref="R71:S71"/>
    <mergeCell ref="R68:S68"/>
    <mergeCell ref="R70:S70"/>
    <mergeCell ref="R69:S69"/>
    <mergeCell ref="C69:K69"/>
    <mergeCell ref="C74:K74"/>
    <mergeCell ref="N70:Q70"/>
    <mergeCell ref="N69:Q69"/>
    <mergeCell ref="V68:X68"/>
    <mergeCell ref="T69:U69"/>
    <mergeCell ref="T70:U70"/>
    <mergeCell ref="T71:U71"/>
    <mergeCell ref="V69:X69"/>
    <mergeCell ref="V70:X70"/>
    <mergeCell ref="V71:X71"/>
    <mergeCell ref="T68:U68"/>
    <mergeCell ref="V74:X74"/>
    <mergeCell ref="T75:U75"/>
    <mergeCell ref="C70:K70"/>
    <mergeCell ref="C71:K71"/>
    <mergeCell ref="C72:K72"/>
    <mergeCell ref="C73:K73"/>
    <mergeCell ref="V73:X73"/>
    <mergeCell ref="T73:U73"/>
    <mergeCell ref="L72:M72"/>
    <mergeCell ref="T72:U72"/>
    <mergeCell ref="V72:X72"/>
    <mergeCell ref="R76:S76"/>
    <mergeCell ref="T81:U81"/>
    <mergeCell ref="V75:X75"/>
    <mergeCell ref="V76:X76"/>
    <mergeCell ref="T76:U76"/>
    <mergeCell ref="T78:U78"/>
    <mergeCell ref="T79:U79"/>
    <mergeCell ref="T80:U80"/>
    <mergeCell ref="R78:S78"/>
    <mergeCell ref="C82:K82"/>
    <mergeCell ref="C81:K81"/>
    <mergeCell ref="V78:X78"/>
    <mergeCell ref="V79:X79"/>
    <mergeCell ref="C83:K83"/>
    <mergeCell ref="N78:Q78"/>
    <mergeCell ref="N79:Q79"/>
    <mergeCell ref="V80:X80"/>
    <mergeCell ref="V81:X81"/>
    <mergeCell ref="L81:M81"/>
    <mergeCell ref="V84:X84"/>
    <mergeCell ref="V85:X85"/>
    <mergeCell ref="V83:X83"/>
    <mergeCell ref="V87:X87"/>
    <mergeCell ref="V82:X82"/>
    <mergeCell ref="T82:U82"/>
    <mergeCell ref="T83:U83"/>
    <mergeCell ref="T84:U84"/>
    <mergeCell ref="T85:U85"/>
    <mergeCell ref="T86:U86"/>
    <mergeCell ref="N94:Q94"/>
    <mergeCell ref="R91:S91"/>
    <mergeCell ref="L94:M94"/>
    <mergeCell ref="L93:M93"/>
    <mergeCell ref="N88:Q88"/>
    <mergeCell ref="N90:Q90"/>
    <mergeCell ref="L91:M91"/>
    <mergeCell ref="L90:M90"/>
    <mergeCell ref="N87:Q87"/>
    <mergeCell ref="N93:Q93"/>
    <mergeCell ref="V93:X93"/>
    <mergeCell ref="V90:X90"/>
    <mergeCell ref="V94:X94"/>
    <mergeCell ref="V92:X92"/>
    <mergeCell ref="T93:U93"/>
    <mergeCell ref="T94:U94"/>
    <mergeCell ref="V91:X91"/>
    <mergeCell ref="T90:U90"/>
    <mergeCell ref="V110:X110"/>
    <mergeCell ref="V111:X111"/>
    <mergeCell ref="T110:U110"/>
    <mergeCell ref="T111:U111"/>
    <mergeCell ref="T106:U106"/>
    <mergeCell ref="V106:X106"/>
    <mergeCell ref="T109:U109"/>
    <mergeCell ref="V107:X107"/>
    <mergeCell ref="V109:X109"/>
    <mergeCell ref="V108:X108"/>
    <mergeCell ref="C37:X37"/>
    <mergeCell ref="C55:L55"/>
    <mergeCell ref="M54:N54"/>
    <mergeCell ref="C50:L50"/>
    <mergeCell ref="C54:L54"/>
    <mergeCell ref="C46:T46"/>
    <mergeCell ref="O50:P50"/>
    <mergeCell ref="O51:P51"/>
    <mergeCell ref="C51:L51"/>
    <mergeCell ref="Q50:R50"/>
    <mergeCell ref="L121:O121"/>
    <mergeCell ref="N100:Q100"/>
    <mergeCell ref="N99:Q99"/>
    <mergeCell ref="I121:J121"/>
    <mergeCell ref="L115:O115"/>
    <mergeCell ref="I116:J116"/>
    <mergeCell ref="I120:J120"/>
    <mergeCell ref="C100:K100"/>
    <mergeCell ref="N111:Q111"/>
    <mergeCell ref="C99:K99"/>
    <mergeCell ref="C84:K84"/>
    <mergeCell ref="C85:K85"/>
    <mergeCell ref="C91:K91"/>
    <mergeCell ref="T91:U91"/>
    <mergeCell ref="T92:U92"/>
    <mergeCell ref="C86:K86"/>
    <mergeCell ref="L88:M88"/>
    <mergeCell ref="L86:M86"/>
    <mergeCell ref="L85:M85"/>
    <mergeCell ref="T88:U88"/>
    <mergeCell ref="C95:K95"/>
    <mergeCell ref="L95:M95"/>
    <mergeCell ref="L96:M96"/>
    <mergeCell ref="L98:M98"/>
    <mergeCell ref="N95:Q95"/>
    <mergeCell ref="N96:Q96"/>
    <mergeCell ref="N98:Q98"/>
    <mergeCell ref="C96:K96"/>
    <mergeCell ref="C98:K98"/>
    <mergeCell ref="L100:M100"/>
    <mergeCell ref="L99:M99"/>
    <mergeCell ref="L106:M106"/>
    <mergeCell ref="T99:U99"/>
    <mergeCell ref="T95:U95"/>
    <mergeCell ref="V95:X95"/>
    <mergeCell ref="V96:X96"/>
    <mergeCell ref="V98:X98"/>
    <mergeCell ref="T96:U96"/>
    <mergeCell ref="T98:U98"/>
    <mergeCell ref="C108:K108"/>
    <mergeCell ref="L108:M108"/>
    <mergeCell ref="N107:Q107"/>
    <mergeCell ref="N108:Q108"/>
    <mergeCell ref="R108:S108"/>
    <mergeCell ref="T108:U108"/>
    <mergeCell ref="T97:U97"/>
    <mergeCell ref="V97:X97"/>
    <mergeCell ref="L101:M101"/>
    <mergeCell ref="L102:M102"/>
    <mergeCell ref="L104:M104"/>
    <mergeCell ref="N101:Q101"/>
    <mergeCell ref="N102:Q102"/>
    <mergeCell ref="N104:Q104"/>
    <mergeCell ref="R101:S101"/>
    <mergeCell ref="R102:S102"/>
    <mergeCell ref="R104:S104"/>
    <mergeCell ref="T101:U101"/>
    <mergeCell ref="V101:X101"/>
    <mergeCell ref="V102:X102"/>
    <mergeCell ref="V104:X104"/>
    <mergeCell ref="V103:X103"/>
    <mergeCell ref="C101:K101"/>
    <mergeCell ref="T102:U102"/>
    <mergeCell ref="C102:K102"/>
    <mergeCell ref="C104:K104"/>
    <mergeCell ref="T104:U104"/>
    <mergeCell ref="T107:U107"/>
    <mergeCell ref="R107:S107"/>
    <mergeCell ref="T103:U103"/>
    <mergeCell ref="R103:S103"/>
    <mergeCell ref="L107:M107"/>
    <mergeCell ref="R109:S109"/>
    <mergeCell ref="C107:K107"/>
    <mergeCell ref="C109:K109"/>
    <mergeCell ref="C97:K97"/>
    <mergeCell ref="L97:M97"/>
    <mergeCell ref="N97:Q97"/>
    <mergeCell ref="R97:S97"/>
    <mergeCell ref="C103:K103"/>
    <mergeCell ref="L103:M103"/>
    <mergeCell ref="N103:Q10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7" orientation="landscape" verticalDpi="0" r:id="rId1"/>
  <headerFooter alignWithMargins="0"/>
  <rowBreaks count="3" manualBreakCount="3">
    <brk id="38" max="25" man="1"/>
    <brk id="76" max="25" man="1"/>
    <brk id="10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1217461</vt:lpstr>
      <vt:lpstr>'1217461'!Область_друку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2020-02-17T14:28:57Z</cp:lastPrinted>
  <dcterms:created xsi:type="dcterms:W3CDTF">2013-03-19T08:17:06Z</dcterms:created>
  <dcterms:modified xsi:type="dcterms:W3CDTF">2020-02-17T14:29:07Z</dcterms:modified>
</cp:coreProperties>
</file>