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кб паспорти 2020\"/>
    </mc:Choice>
  </mc:AlternateContent>
  <bookViews>
    <workbookView xWindow="0" yWindow="0" windowWidth="24000" windowHeight="9780"/>
  </bookViews>
  <sheets>
    <sheet name="1517330" sheetId="1" r:id="rId1"/>
  </sheets>
  <calcPr calcId="152511" refMode="R1C1"/>
</workbook>
</file>

<file path=xl/calcChain.xml><?xml version="1.0" encoding="utf-8"?>
<calcChain xmlns="http://schemas.openxmlformats.org/spreadsheetml/2006/main">
  <c r="G74" i="1" l="1"/>
  <c r="F74" i="1"/>
  <c r="G60" i="1"/>
  <c r="F60" i="1"/>
  <c r="F81" i="1"/>
  <c r="G67" i="1"/>
  <c r="F67" i="1"/>
  <c r="G78" i="1"/>
  <c r="G118" i="1"/>
  <c r="F116" i="1"/>
  <c r="G115" i="1"/>
  <c r="G116" i="1"/>
  <c r="F113" i="1"/>
  <c r="G113" i="1"/>
  <c r="G112" i="1"/>
  <c r="G110" i="1"/>
  <c r="G109" i="1"/>
  <c r="G106" i="1"/>
  <c r="G104" i="1"/>
  <c r="F102" i="1"/>
  <c r="G102" i="1"/>
  <c r="G101" i="1"/>
  <c r="G99" i="1"/>
  <c r="G98" i="1"/>
  <c r="G94" i="1"/>
  <c r="G92" i="1"/>
  <c r="F90" i="1"/>
  <c r="G90" i="1"/>
  <c r="G89" i="1"/>
  <c r="G87" i="1"/>
  <c r="G86" i="1"/>
  <c r="G83" i="1"/>
  <c r="G80" i="1"/>
  <c r="F77" i="1"/>
  <c r="G77" i="1"/>
  <c r="G76" i="1"/>
  <c r="G73" i="1"/>
  <c r="G72" i="1"/>
  <c r="G69" i="1"/>
  <c r="G66" i="1"/>
  <c r="F63" i="1"/>
  <c r="G63" i="1"/>
  <c r="G62" i="1"/>
  <c r="G59" i="1"/>
  <c r="G58" i="1"/>
  <c r="E39" i="1"/>
  <c r="D41" i="1"/>
  <c r="D47" i="1"/>
  <c r="E40" i="1"/>
  <c r="E41" i="1"/>
  <c r="E47" i="1"/>
  <c r="E49" i="1"/>
  <c r="D49" i="1"/>
  <c r="G81" i="1"/>
</calcChain>
</file>

<file path=xl/sharedStrings.xml><?xml version="1.0" encoding="utf-8"?>
<sst xmlns="http://schemas.openxmlformats.org/spreadsheetml/2006/main" count="230" uniqueCount="109">
  <si>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</si>
  <si>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</si>
  <si>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</si>
  <si>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</si>
  <si>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</si>
  <si>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</si>
  <si>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</si>
  <si>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</si>
  <si>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</si>
  <si>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</si>
  <si>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</si>
  <si>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</si>
  <si>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</si>
  <si>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</si>
  <si>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</si>
  <si>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</si>
  <si>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</si>
  <si>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</si>
  <si>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</si>
  <si>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</si>
  <si>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</si>
  <si>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</si>
  <si>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</si>
  <si>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</si>
  <si>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</si>
  <si>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</si>
  <si>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</si>
  <si>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</si>
  <si>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</si>
  <si>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</si>
  <si>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</si>
  <si>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</si>
  <si>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</si>
  <si>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</si>
  <si>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</si>
  <si>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</si>
  <si>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</si>
  <si>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</si>
  <si>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</si>
  <si>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</si>
  <si>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</si>
  <si>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</si>
  <si>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</si>
  <si>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</si>
  <si>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</si>
  <si>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</si>
  <si>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</si>
  <si>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</si>
  <si>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</si>
  <si>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</si>
  <si>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</si>
  <si>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</si>
  <si>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</si>
  <si>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</si>
  <si>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</si>
  <si>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</si>
  <si>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кошторис</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</si>
  <si>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</si>
  <si>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</si>
  <si>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</si>
  <si>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</si>
  <si>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</si>
  <si>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</si>
  <si>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</si>
  <si>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</si>
  <si>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</si>
  <si>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Програма економічного та соціального розвитку міста Хмельницького на 2020 рік</t>
  </si>
  <si>
    <t>бюджетної програми місцевого бюджету на 2020 рік</t>
  </si>
  <si>
    <t>Обсяг бюджетних призначень / бюджетних асигнувань - 14 800 000 гривень, у тому числі загального фонду - _________ гривень та спеціального фонду - 14 800 000 гривень.</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</si>
  <si>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</si>
  <si>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</si>
  <si>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</si>
  <si>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</si>
  <si>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</si>
  <si>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</si>
  <si>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Будівництво магістральної дороги на вул. Січових стрільців в м. Хмельницькому</t>
  </si>
  <si>
    <t>куб.м/добу</t>
  </si>
  <si>
    <t>Обсяг будівництва (протяжність)</t>
  </si>
  <si>
    <t>м</t>
  </si>
  <si>
    <t>протяжність дороги, яку планується побудувати</t>
  </si>
  <si>
    <t>Будівництво вулиці Мельникова (від вул.Зарічанської до вул.Трудової)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</si>
  <si>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 Хмельницькому</t>
  </si>
  <si>
    <t>Обсяг будівництва (потужність)</t>
  </si>
  <si>
    <t xml:space="preserve">Реконструкція каналізаційно-насосної станції з мережами водопроводу та каналізації в мікрорайоні "Лезнево" м.Хмельницький </t>
  </si>
  <si>
    <t>Обсяг видатків на реконструкцію</t>
  </si>
  <si>
    <t>потужність КНС, яку планується побудувати</t>
  </si>
  <si>
    <t>середні витрати на об'єкт реконструкції</t>
  </si>
  <si>
    <t>Обсяг реконструкції (потужність)</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</si>
  <si>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</si>
  <si>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</si>
  <si>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</si>
  <si>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потужність КНС, яку планується реконструювати</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</si>
  <si>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</si>
  <si>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</si>
  <si>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</si>
  <si>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</si>
  <si>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</si>
  <si>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</si>
  <si>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</si>
  <si>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</si>
  <si>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</si>
  <si>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t>
    </r>
    <r>
      <rPr>
        <sz val="12"/>
        <color indexed="8"/>
        <rFont val="Times New Roman"/>
        <family val="1"/>
        <charset val="204"/>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</si>
  <si>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грн./кв.м</t>
  </si>
  <si>
    <t>ширина проїзджої частини</t>
  </si>
  <si>
    <t>4х3,75+2х0,5</t>
  </si>
  <si>
    <t>середні витрати на будівництво 1 кв.м</t>
  </si>
  <si>
    <t>Обсяг будівництва (площа)</t>
  </si>
  <si>
    <t>від 23.01.2020    № 07</t>
  </si>
  <si>
    <t>Дата погодження 23.01.2020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</si>
</sst>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3" fillId="0" borderId="0"/>
  </cellStyleXfs>
  <cellXfs count="67">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0" fontId="6" fillId="0" borderId="0" xfId="0" applyFont="1"/>
    <xf numFmtId="0" fontId="6" fillId="0" borderId="0" xfId="0" applyFont="1" applyAlignment="1">
      <alignment vertical="center" wrapText="1"/>
    </xf>
    <xf numFmtId="0" fontId="7" fillId="0" borderId="0" xfId="0" applyFont="1" applyAlignment="1">
      <alignment horizontal="center" vertical="top"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0" xfId="0" applyFont="1" applyBorder="1" applyAlignment="1"/>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6" fillId="0" borderId="2" xfId="0" applyFont="1" applyBorder="1" applyAlignment="1"/>
    <xf numFmtId="0" fontId="10" fillId="0" borderId="0" xfId="0" applyFont="1"/>
    <xf numFmtId="0" fontId="7" fillId="0" borderId="0" xfId="0" applyFont="1" applyAlignment="1">
      <alignment horizontal="center" vertical="top"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7" fillId="0" borderId="0" xfId="0" applyFont="1" applyAlignment="1">
      <alignment horizontal="center" vertical="top" wrapText="1"/>
    </xf>
    <xf numFmtId="0" fontId="5" fillId="0" borderId="0" xfId="0" applyFont="1" applyAlignment="1">
      <alignment vertical="center" wrapText="1"/>
    </xf>
    <xf numFmtId="1" fontId="5"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4" fillId="0" borderId="2" xfId="1" applyFont="1" applyBorder="1" applyAlignment="1">
      <alignmen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9"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top" wrapText="1"/>
    </xf>
    <xf numFmtId="0" fontId="5" fillId="0" borderId="2" xfId="0" applyFont="1" applyBorder="1" applyAlignment="1">
      <alignment horizontal="center" vertical="center" wrapText="1"/>
    </xf>
    <xf numFmtId="0" fontId="10" fillId="0" borderId="0" xfId="0" applyFont="1" applyAlignment="1">
      <alignment horizontal="left" wrapText="1"/>
    </xf>
    <xf numFmtId="0" fontId="5" fillId="0" borderId="2" xfId="0" applyFont="1" applyBorder="1" applyAlignment="1">
      <alignment horizontal="left" vertical="center" wrapText="1"/>
    </xf>
    <xf numFmtId="0" fontId="5" fillId="0" borderId="0" xfId="0" applyFont="1" applyAlignment="1">
      <alignment horizontal="center" vertical="center" wrapText="1"/>
    </xf>
    <xf numFmtId="0" fontId="9" fillId="0" borderId="0" xfId="0" applyFont="1" applyAlignment="1">
      <alignment horizontal="left" vertical="center" wrapText="1"/>
    </xf>
    <xf numFmtId="0" fontId="6" fillId="0" borderId="1" xfId="0" applyFont="1" applyBorder="1" applyAlignment="1">
      <alignment horizontal="center"/>
    </xf>
    <xf numFmtId="0" fontId="7" fillId="0" borderId="4" xfId="0" applyFont="1" applyBorder="1" applyAlignment="1">
      <alignment horizontal="center" vertical="top" wrapText="1"/>
    </xf>
    <xf numFmtId="0" fontId="6" fillId="0" borderId="2" xfId="0" applyFont="1" applyBorder="1" applyAlignment="1">
      <alignment horizontal="left"/>
    </xf>
    <xf numFmtId="0" fontId="5" fillId="0" borderId="0" xfId="0" applyFont="1" applyFill="1" applyAlignment="1">
      <alignment horizontal="left" vertical="center" wrapText="1"/>
    </xf>
    <xf numFmtId="0" fontId="9" fillId="0" borderId="1"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5" fillId="0" borderId="0" xfId="0" applyFont="1" applyAlignment="1">
      <alignment horizontal="left" wrapText="1"/>
    </xf>
    <xf numFmtId="0" fontId="6" fillId="0" borderId="1" xfId="0" applyFont="1" applyBorder="1" applyAlignment="1">
      <alignment horizontal="center" wrapText="1"/>
    </xf>
    <xf numFmtId="0" fontId="5" fillId="0" borderId="0" xfId="0" applyFont="1" applyBorder="1" applyAlignment="1">
      <alignment horizontal="left" vertical="top" wrapText="1"/>
    </xf>
  </cellXfs>
  <cellStyles count="2">
    <cellStyle name="TableStyleLight1" xfId="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
  <sheetViews>
    <sheetView tabSelected="1" zoomScaleNormal="100" zoomScaleSheetLayoutView="100" workbookViewId="0">
      <selection activeCell="A127" sqref="A127"/>
    </sheetView>
  </sheetViews>
  <sheetFormatPr defaultColWidth="21.5703125" defaultRowHeight="15" x14ac:dyDescent="0.25"/>
  <cols>
    <col min="1" max="1" width="6.5703125" style="4" customWidth="1"/>
    <col min="2" max="2" width="43.7109375" style="4" customWidth="1"/>
    <col min="3" max="3" width="29.7109375" style="4" customWidth="1"/>
    <col min="4" max="4" width="21.5703125" style="4" customWidth="1"/>
    <col min="5" max="5" width="21.5703125" style="4"/>
    <col min="6" max="6" width="24.5703125" style="4" customWidth="1"/>
    <col min="7" max="16384" width="21.5703125" style="4"/>
  </cols>
  <sheetData>
    <row r="1" spans="1:7" x14ac:dyDescent="0.25">
      <c r="F1" s="62" t="s">
        <v>42</v>
      </c>
      <c r="G1" s="63"/>
    </row>
    <row r="2" spans="1:7" x14ac:dyDescent="0.25">
      <c r="F2" s="63"/>
      <c r="G2" s="63"/>
    </row>
    <row r="3" spans="1:7" ht="32.25" customHeight="1" x14ac:dyDescent="0.25">
      <c r="F3" s="63"/>
      <c r="G3" s="63"/>
    </row>
    <row r="4" spans="1:7" ht="15.75" x14ac:dyDescent="0.25">
      <c r="A4" s="32"/>
      <c r="E4" s="32" t="s">
        <v>0</v>
      </c>
    </row>
    <row r="5" spans="1:7" ht="15.75" x14ac:dyDescent="0.25">
      <c r="A5" s="32"/>
      <c r="E5" s="64" t="s">
        <v>1</v>
      </c>
      <c r="F5" s="64"/>
      <c r="G5" s="64"/>
    </row>
    <row r="6" spans="1:7" ht="42.6" customHeight="1" x14ac:dyDescent="0.25">
      <c r="A6" s="32"/>
      <c r="B6" s="32"/>
      <c r="E6" s="65" t="s">
        <v>43</v>
      </c>
      <c r="F6" s="65"/>
      <c r="G6" s="65"/>
    </row>
    <row r="7" spans="1:7" ht="15" customHeight="1" x14ac:dyDescent="0.25">
      <c r="A7" s="32"/>
      <c r="E7" s="58" t="s">
        <v>2</v>
      </c>
      <c r="F7" s="58"/>
      <c r="G7" s="58"/>
    </row>
    <row r="8" spans="1:7" s="25" customFormat="1" ht="15" customHeight="1" x14ac:dyDescent="0.25">
      <c r="A8" s="32"/>
      <c r="E8" s="66" t="s">
        <v>107</v>
      </c>
      <c r="F8" s="66"/>
      <c r="G8" s="66"/>
    </row>
    <row r="9" spans="1:7" ht="15.75" x14ac:dyDescent="0.25">
      <c r="A9" s="32"/>
      <c r="E9" s="48"/>
      <c r="F9" s="48"/>
      <c r="G9" s="48"/>
    </row>
    <row r="11" spans="1:7" ht="15.75" x14ac:dyDescent="0.25">
      <c r="A11" s="49" t="s">
        <v>3</v>
      </c>
      <c r="B11" s="49"/>
      <c r="C11" s="49"/>
      <c r="D11" s="49"/>
      <c r="E11" s="49"/>
      <c r="F11" s="49"/>
      <c r="G11" s="49"/>
    </row>
    <row r="12" spans="1:7" ht="15.75" x14ac:dyDescent="0.25">
      <c r="A12" s="49" t="s">
        <v>67</v>
      </c>
      <c r="B12" s="49"/>
      <c r="C12" s="49"/>
      <c r="D12" s="49"/>
      <c r="E12" s="49"/>
      <c r="F12" s="49"/>
      <c r="G12" s="49"/>
    </row>
    <row r="14" spans="1:7" ht="28.9" customHeight="1" x14ac:dyDescent="0.25">
      <c r="A14" s="55" t="s">
        <v>4</v>
      </c>
      <c r="B14" s="42">
        <v>1500000</v>
      </c>
      <c r="C14" s="50" t="s">
        <v>44</v>
      </c>
      <c r="D14" s="50"/>
      <c r="E14" s="50"/>
      <c r="F14" s="50"/>
      <c r="G14" s="43" t="s">
        <v>93</v>
      </c>
    </row>
    <row r="15" spans="1:7" ht="22.5" x14ac:dyDescent="0.25">
      <c r="A15" s="55"/>
      <c r="B15" s="31" t="s">
        <v>94</v>
      </c>
      <c r="C15" s="51" t="s">
        <v>2</v>
      </c>
      <c r="D15" s="51"/>
      <c r="E15" s="51"/>
      <c r="F15" s="51"/>
      <c r="G15" s="31" t="s">
        <v>95</v>
      </c>
    </row>
    <row r="16" spans="1:7" ht="28.15" customHeight="1" x14ac:dyDescent="0.25">
      <c r="A16" s="55" t="s">
        <v>5</v>
      </c>
      <c r="B16" s="42">
        <v>1510000</v>
      </c>
      <c r="C16" s="50" t="s">
        <v>44</v>
      </c>
      <c r="D16" s="50"/>
      <c r="E16" s="50"/>
      <c r="F16" s="50"/>
      <c r="G16" s="43" t="s">
        <v>93</v>
      </c>
    </row>
    <row r="17" spans="1:7" ht="22.5" x14ac:dyDescent="0.25">
      <c r="A17" s="55"/>
      <c r="B17" s="31" t="s">
        <v>94</v>
      </c>
      <c r="C17" s="51" t="s">
        <v>33</v>
      </c>
      <c r="D17" s="51"/>
      <c r="E17" s="51"/>
      <c r="F17" s="51"/>
      <c r="G17" s="31" t="s">
        <v>95</v>
      </c>
    </row>
    <row r="18" spans="1:7" ht="49.15" customHeight="1" x14ac:dyDescent="0.25">
      <c r="A18" s="55" t="s">
        <v>6</v>
      </c>
      <c r="B18" s="42">
        <v>1517330</v>
      </c>
      <c r="C18" s="43" t="s">
        <v>100</v>
      </c>
      <c r="D18" s="43" t="s">
        <v>55</v>
      </c>
      <c r="E18" s="61" t="s">
        <v>57</v>
      </c>
      <c r="F18" s="61"/>
      <c r="G18" s="42">
        <v>22201100000</v>
      </c>
    </row>
    <row r="19" spans="1:7" ht="42" customHeight="1" x14ac:dyDescent="0.25">
      <c r="A19" s="55"/>
      <c r="B19" s="31" t="s">
        <v>94</v>
      </c>
      <c r="C19" s="31" t="s">
        <v>96</v>
      </c>
      <c r="D19" s="31" t="s">
        <v>97</v>
      </c>
      <c r="E19" s="51" t="s">
        <v>98</v>
      </c>
      <c r="F19" s="51"/>
      <c r="G19" s="31" t="s">
        <v>99</v>
      </c>
    </row>
    <row r="20" spans="1:7" ht="42" customHeight="1" x14ac:dyDescent="0.25">
      <c r="A20" s="2" t="s">
        <v>7</v>
      </c>
      <c r="B20" s="60" t="s">
        <v>68</v>
      </c>
      <c r="C20" s="60"/>
      <c r="D20" s="60"/>
      <c r="E20" s="60"/>
      <c r="F20" s="60"/>
      <c r="G20" s="60"/>
    </row>
    <row r="21" spans="1:7" ht="163.15" customHeight="1" x14ac:dyDescent="0.25">
      <c r="A21" s="2" t="s">
        <v>8</v>
      </c>
      <c r="B21" s="48" t="s">
        <v>101</v>
      </c>
      <c r="C21" s="48"/>
      <c r="D21" s="48"/>
      <c r="E21" s="48"/>
      <c r="F21" s="48"/>
      <c r="G21" s="48"/>
    </row>
    <row r="22" spans="1:7" ht="15.75" x14ac:dyDescent="0.25">
      <c r="A22" s="2" t="s">
        <v>9</v>
      </c>
      <c r="B22" s="48" t="s">
        <v>34</v>
      </c>
      <c r="C22" s="48"/>
      <c r="D22" s="48"/>
      <c r="E22" s="48"/>
      <c r="F22" s="48"/>
      <c r="G22" s="48"/>
    </row>
    <row r="23" spans="1:7" ht="15.75" x14ac:dyDescent="0.25">
      <c r="A23" s="3"/>
    </row>
    <row r="24" spans="1:7" ht="15.75" x14ac:dyDescent="0.25">
      <c r="A24" s="7" t="s">
        <v>11</v>
      </c>
      <c r="B24" s="52" t="s">
        <v>35</v>
      </c>
      <c r="C24" s="52"/>
      <c r="D24" s="52"/>
      <c r="E24" s="52"/>
      <c r="F24" s="52"/>
      <c r="G24" s="52"/>
    </row>
    <row r="25" spans="1:7" x14ac:dyDescent="0.25">
      <c r="A25" s="24"/>
      <c r="B25" s="59" t="s">
        <v>61</v>
      </c>
      <c r="C25" s="59"/>
      <c r="D25" s="59"/>
      <c r="E25" s="59"/>
      <c r="F25" s="59"/>
      <c r="G25" s="59"/>
    </row>
    <row r="26" spans="1:7" ht="12.6" customHeight="1" x14ac:dyDescent="0.25"/>
    <row r="27" spans="1:7" ht="22.9" customHeight="1" x14ac:dyDescent="0.25">
      <c r="A27" s="14" t="s">
        <v>10</v>
      </c>
      <c r="B27" s="25" t="s">
        <v>36</v>
      </c>
      <c r="C27" s="25"/>
      <c r="D27" s="53" t="s">
        <v>62</v>
      </c>
      <c r="E27" s="53"/>
      <c r="F27" s="53"/>
      <c r="G27" s="53"/>
    </row>
    <row r="28" spans="1:7" ht="15.75" x14ac:dyDescent="0.25">
      <c r="A28" s="13" t="s">
        <v>13</v>
      </c>
      <c r="B28" s="48" t="s">
        <v>37</v>
      </c>
      <c r="C28" s="48"/>
      <c r="D28" s="48"/>
      <c r="E28" s="48"/>
      <c r="F28" s="48"/>
      <c r="G28" s="48"/>
    </row>
    <row r="29" spans="1:7" ht="15.75" x14ac:dyDescent="0.25">
      <c r="A29" s="13"/>
      <c r="B29" s="11"/>
      <c r="C29" s="11"/>
      <c r="D29" s="11"/>
      <c r="E29" s="11"/>
      <c r="F29" s="11"/>
      <c r="G29" s="11"/>
    </row>
    <row r="30" spans="1:7" ht="15.75" x14ac:dyDescent="0.25">
      <c r="A30" s="12" t="s">
        <v>11</v>
      </c>
      <c r="B30" s="52" t="s">
        <v>12</v>
      </c>
      <c r="C30" s="52"/>
      <c r="D30" s="52"/>
      <c r="E30" s="52"/>
      <c r="F30" s="52"/>
      <c r="G30" s="52"/>
    </row>
    <row r="31" spans="1:7" ht="15.6" customHeight="1" x14ac:dyDescent="0.25">
      <c r="A31" s="7">
        <v>1</v>
      </c>
      <c r="B31" s="54" t="s">
        <v>58</v>
      </c>
      <c r="C31" s="54"/>
      <c r="D31" s="54"/>
      <c r="E31" s="54"/>
      <c r="F31" s="54"/>
      <c r="G31" s="54"/>
    </row>
    <row r="32" spans="1:7" ht="15.75" x14ac:dyDescent="0.25">
      <c r="A32" s="7">
        <v>2</v>
      </c>
      <c r="B32" s="54" t="s">
        <v>59</v>
      </c>
      <c r="C32" s="54"/>
      <c r="D32" s="54"/>
      <c r="E32" s="54"/>
      <c r="F32" s="54"/>
      <c r="G32" s="54"/>
    </row>
    <row r="33" spans="1:7" ht="15.75" x14ac:dyDescent="0.25">
      <c r="A33" s="7">
        <v>3</v>
      </c>
      <c r="B33" s="54" t="s">
        <v>60</v>
      </c>
      <c r="C33" s="54"/>
      <c r="D33" s="54"/>
      <c r="E33" s="54"/>
      <c r="F33" s="54"/>
      <c r="G33" s="54"/>
    </row>
    <row r="34" spans="1:7" ht="15.75" x14ac:dyDescent="0.25">
      <c r="A34" s="13"/>
      <c r="B34" s="11"/>
      <c r="C34" s="11"/>
      <c r="D34" s="11"/>
      <c r="E34" s="11"/>
      <c r="F34" s="11"/>
      <c r="G34" s="11"/>
    </row>
    <row r="35" spans="1:7" ht="15.75" x14ac:dyDescent="0.25">
      <c r="A35" s="13" t="s">
        <v>19</v>
      </c>
      <c r="B35" s="15" t="s">
        <v>15</v>
      </c>
      <c r="C35" s="11"/>
      <c r="D35" s="11"/>
      <c r="E35" s="11"/>
      <c r="F35" s="11"/>
      <c r="G35" s="11"/>
    </row>
    <row r="36" spans="1:7" ht="15.75" x14ac:dyDescent="0.25">
      <c r="A36" s="3"/>
      <c r="E36" s="4" t="s">
        <v>38</v>
      </c>
    </row>
    <row r="37" spans="1:7" ht="15.75" x14ac:dyDescent="0.25">
      <c r="A37" s="7" t="s">
        <v>11</v>
      </c>
      <c r="B37" s="7" t="s">
        <v>15</v>
      </c>
      <c r="C37" s="7" t="s">
        <v>16</v>
      </c>
      <c r="D37" s="7" t="s">
        <v>17</v>
      </c>
      <c r="E37" s="7" t="s">
        <v>18</v>
      </c>
    </row>
    <row r="38" spans="1:7" ht="15.75" x14ac:dyDescent="0.25">
      <c r="A38" s="7">
        <v>1</v>
      </c>
      <c r="B38" s="7">
        <v>2</v>
      </c>
      <c r="C38" s="7">
        <v>3</v>
      </c>
      <c r="D38" s="7">
        <v>4</v>
      </c>
      <c r="E38" s="7">
        <v>5</v>
      </c>
    </row>
    <row r="39" spans="1:7" ht="77.45" customHeight="1" x14ac:dyDescent="0.25">
      <c r="A39" s="7">
        <v>1</v>
      </c>
      <c r="B39" s="7" t="s">
        <v>63</v>
      </c>
      <c r="C39" s="7"/>
      <c r="D39" s="7">
        <v>10000000</v>
      </c>
      <c r="E39" s="18">
        <f>C39+D39</f>
        <v>10000000</v>
      </c>
    </row>
    <row r="40" spans="1:7" ht="47.25" x14ac:dyDescent="0.25">
      <c r="A40" s="7">
        <v>2</v>
      </c>
      <c r="B40" s="20" t="s">
        <v>64</v>
      </c>
      <c r="C40" s="7"/>
      <c r="D40" s="7">
        <v>4800000</v>
      </c>
      <c r="E40" s="19">
        <f>C40+D40</f>
        <v>4800000</v>
      </c>
    </row>
    <row r="41" spans="1:7" ht="15.75" x14ac:dyDescent="0.25">
      <c r="A41" s="52" t="s">
        <v>18</v>
      </c>
      <c r="B41" s="52"/>
      <c r="C41" s="7"/>
      <c r="D41" s="7">
        <f>SUM(D39:D40)</f>
        <v>14800000</v>
      </c>
      <c r="E41" s="20">
        <f>SUM(E39:E40)</f>
        <v>14800000</v>
      </c>
    </row>
    <row r="42" spans="1:7" ht="15.75" x14ac:dyDescent="0.25">
      <c r="A42" s="3"/>
    </row>
    <row r="43" spans="1:7" ht="15.75" x14ac:dyDescent="0.25">
      <c r="A43" s="55" t="s">
        <v>22</v>
      </c>
      <c r="B43" s="48" t="s">
        <v>20</v>
      </c>
      <c r="C43" s="48"/>
      <c r="D43" s="48"/>
      <c r="E43" s="48"/>
      <c r="F43" s="48"/>
      <c r="G43" s="48"/>
    </row>
    <row r="44" spans="1:7" ht="15.75" x14ac:dyDescent="0.25">
      <c r="A44" s="55"/>
      <c r="E44" s="1" t="s">
        <v>14</v>
      </c>
    </row>
    <row r="45" spans="1:7" ht="31.5" x14ac:dyDescent="0.25">
      <c r="A45" s="12" t="s">
        <v>11</v>
      </c>
      <c r="B45" s="7" t="s">
        <v>21</v>
      </c>
      <c r="C45" s="7" t="s">
        <v>16</v>
      </c>
      <c r="D45" s="7" t="s">
        <v>17</v>
      </c>
      <c r="E45" s="7" t="s">
        <v>18</v>
      </c>
    </row>
    <row r="46" spans="1:7" ht="15.75" x14ac:dyDescent="0.25">
      <c r="A46" s="12">
        <v>1</v>
      </c>
      <c r="B46" s="7">
        <v>2</v>
      </c>
      <c r="C46" s="7">
        <v>3</v>
      </c>
      <c r="D46" s="7">
        <v>4</v>
      </c>
      <c r="E46" s="7">
        <v>5</v>
      </c>
    </row>
    <row r="47" spans="1:7" ht="31.5" x14ac:dyDescent="0.25">
      <c r="A47" s="12">
        <v>1</v>
      </c>
      <c r="B47" s="8" t="s">
        <v>66</v>
      </c>
      <c r="C47" s="8"/>
      <c r="D47" s="8">
        <f>D41</f>
        <v>14800000</v>
      </c>
      <c r="E47" s="8">
        <f>D47</f>
        <v>14800000</v>
      </c>
    </row>
    <row r="48" spans="1:7" ht="15.75" x14ac:dyDescent="0.25">
      <c r="A48" s="12"/>
      <c r="B48" s="8"/>
      <c r="C48" s="8"/>
      <c r="D48" s="8"/>
      <c r="E48" s="8"/>
    </row>
    <row r="49" spans="1:7" ht="15.75" x14ac:dyDescent="0.25">
      <c r="A49" s="52" t="s">
        <v>18</v>
      </c>
      <c r="B49" s="52"/>
      <c r="C49" s="8"/>
      <c r="D49" s="8">
        <f>D47+D48</f>
        <v>14800000</v>
      </c>
      <c r="E49" s="8">
        <f>E47+E48</f>
        <v>14800000</v>
      </c>
    </row>
    <row r="50" spans="1:7" ht="15.75" x14ac:dyDescent="0.25">
      <c r="A50" s="3"/>
    </row>
    <row r="51" spans="1:7" ht="15.75" x14ac:dyDescent="0.25">
      <c r="A51" s="2" t="s">
        <v>39</v>
      </c>
      <c r="B51" s="48" t="s">
        <v>23</v>
      </c>
      <c r="C51" s="48"/>
      <c r="D51" s="48"/>
      <c r="E51" s="48"/>
      <c r="F51" s="48"/>
      <c r="G51" s="48"/>
    </row>
    <row r="52" spans="1:7" ht="15.75" x14ac:dyDescent="0.25">
      <c r="A52" s="3"/>
    </row>
    <row r="53" spans="1:7" ht="46.5" customHeight="1" x14ac:dyDescent="0.25">
      <c r="A53" s="7" t="s">
        <v>11</v>
      </c>
      <c r="B53" s="7" t="s">
        <v>24</v>
      </c>
      <c r="C53" s="7" t="s">
        <v>25</v>
      </c>
      <c r="D53" s="7" t="s">
        <v>26</v>
      </c>
      <c r="E53" s="7" t="s">
        <v>16</v>
      </c>
      <c r="F53" s="7" t="s">
        <v>17</v>
      </c>
      <c r="G53" s="7" t="s">
        <v>18</v>
      </c>
    </row>
    <row r="54" spans="1:7" ht="15.75" x14ac:dyDescent="0.25">
      <c r="A54" s="7">
        <v>1</v>
      </c>
      <c r="B54" s="7">
        <v>2</v>
      </c>
      <c r="C54" s="7">
        <v>3</v>
      </c>
      <c r="D54" s="7">
        <v>4</v>
      </c>
      <c r="E54" s="7">
        <v>5</v>
      </c>
      <c r="F54" s="7">
        <v>6</v>
      </c>
      <c r="G54" s="7">
        <v>7</v>
      </c>
    </row>
    <row r="55" spans="1:7" ht="73.900000000000006" customHeight="1" x14ac:dyDescent="0.25">
      <c r="A55" s="19">
        <v>1</v>
      </c>
      <c r="B55" s="22" t="s">
        <v>65</v>
      </c>
      <c r="C55" s="23"/>
      <c r="D55" s="23"/>
      <c r="E55" s="19"/>
      <c r="F55" s="19"/>
      <c r="G55" s="19"/>
    </row>
    <row r="56" spans="1:7" ht="46.9" customHeight="1" x14ac:dyDescent="0.25">
      <c r="A56" s="28"/>
      <c r="B56" s="36" t="s">
        <v>75</v>
      </c>
      <c r="C56" s="28"/>
      <c r="D56" s="28"/>
      <c r="E56" s="28"/>
      <c r="F56" s="28"/>
      <c r="G56" s="28"/>
    </row>
    <row r="57" spans="1:7" ht="15.75" x14ac:dyDescent="0.25">
      <c r="A57" s="28">
        <v>1</v>
      </c>
      <c r="B57" s="8" t="s">
        <v>27</v>
      </c>
      <c r="C57" s="28"/>
      <c r="D57" s="28"/>
      <c r="E57" s="28"/>
      <c r="F57" s="28"/>
      <c r="G57" s="28"/>
    </row>
    <row r="58" spans="1:7" ht="15.75" x14ac:dyDescent="0.25">
      <c r="A58" s="28"/>
      <c r="B58" s="8" t="s">
        <v>69</v>
      </c>
      <c r="C58" s="28" t="s">
        <v>47</v>
      </c>
      <c r="D58" s="28" t="s">
        <v>56</v>
      </c>
      <c r="E58" s="28"/>
      <c r="F58" s="28">
        <v>5000000</v>
      </c>
      <c r="G58" s="28">
        <f>E58+F58</f>
        <v>5000000</v>
      </c>
    </row>
    <row r="59" spans="1:7" ht="31.5" x14ac:dyDescent="0.25">
      <c r="A59" s="28"/>
      <c r="B59" s="8" t="s">
        <v>77</v>
      </c>
      <c r="C59" s="28" t="s">
        <v>78</v>
      </c>
      <c r="D59" s="28" t="s">
        <v>71</v>
      </c>
      <c r="E59" s="28"/>
      <c r="F59" s="28">
        <v>798.1</v>
      </c>
      <c r="G59" s="28">
        <f>E59+F59</f>
        <v>798.1</v>
      </c>
    </row>
    <row r="60" spans="1:7" ht="15.75" x14ac:dyDescent="0.25">
      <c r="A60" s="45"/>
      <c r="B60" s="8" t="s">
        <v>106</v>
      </c>
      <c r="C60" s="45" t="s">
        <v>70</v>
      </c>
      <c r="D60" s="45" t="s">
        <v>48</v>
      </c>
      <c r="E60" s="45"/>
      <c r="F60" s="45">
        <f>798.1*16</f>
        <v>12769.6</v>
      </c>
      <c r="G60" s="45">
        <f>798.1*16</f>
        <v>12769.6</v>
      </c>
    </row>
    <row r="61" spans="1:7" ht="15.75" x14ac:dyDescent="0.25">
      <c r="A61" s="28">
        <v>2</v>
      </c>
      <c r="B61" s="8" t="s">
        <v>28</v>
      </c>
      <c r="C61" s="28"/>
      <c r="D61" s="28"/>
      <c r="E61" s="28"/>
      <c r="F61" s="28"/>
      <c r="G61" s="28"/>
    </row>
    <row r="62" spans="1:7" ht="15.75" x14ac:dyDescent="0.25">
      <c r="A62" s="8"/>
      <c r="B62" s="8" t="s">
        <v>72</v>
      </c>
      <c r="C62" s="28" t="s">
        <v>45</v>
      </c>
      <c r="D62" s="28" t="s">
        <v>46</v>
      </c>
      <c r="E62" s="28"/>
      <c r="F62" s="28">
        <v>1</v>
      </c>
      <c r="G62" s="33">
        <f>E62+F62</f>
        <v>1</v>
      </c>
    </row>
    <row r="63" spans="1:7" ht="31.5" x14ac:dyDescent="0.25">
      <c r="A63" s="8"/>
      <c r="B63" s="8" t="s">
        <v>79</v>
      </c>
      <c r="C63" s="28" t="s">
        <v>78</v>
      </c>
      <c r="D63" s="28" t="s">
        <v>48</v>
      </c>
      <c r="E63" s="28"/>
      <c r="F63" s="33">
        <f>F58/(F66/F59)</f>
        <v>123.55642484894489</v>
      </c>
      <c r="G63" s="33">
        <f>E63+F63</f>
        <v>123.55642484894489</v>
      </c>
    </row>
    <row r="64" spans="1:7" ht="31.5" x14ac:dyDescent="0.25">
      <c r="A64" s="8"/>
      <c r="B64" s="8" t="s">
        <v>103</v>
      </c>
      <c r="C64" s="44" t="s">
        <v>78</v>
      </c>
      <c r="D64" s="44" t="s">
        <v>71</v>
      </c>
      <c r="E64" s="44"/>
      <c r="F64" s="33" t="s">
        <v>104</v>
      </c>
      <c r="G64" s="33" t="s">
        <v>104</v>
      </c>
    </row>
    <row r="65" spans="1:7" ht="15.75" x14ac:dyDescent="0.25">
      <c r="A65" s="28">
        <v>3</v>
      </c>
      <c r="B65" s="8" t="s">
        <v>29</v>
      </c>
      <c r="C65" s="28"/>
      <c r="D65" s="28"/>
      <c r="E65" s="28"/>
      <c r="F65" s="28"/>
      <c r="G65" s="28"/>
    </row>
    <row r="66" spans="1:7" ht="15.75" x14ac:dyDescent="0.25">
      <c r="A66" s="28"/>
      <c r="B66" s="8" t="s">
        <v>73</v>
      </c>
      <c r="C66" s="28" t="s">
        <v>47</v>
      </c>
      <c r="D66" s="28" t="s">
        <v>48</v>
      </c>
      <c r="E66" s="28"/>
      <c r="F66" s="28">
        <v>32296985</v>
      </c>
      <c r="G66" s="28">
        <f>E66+F66</f>
        <v>32296985</v>
      </c>
    </row>
    <row r="67" spans="1:7" ht="15.75" x14ac:dyDescent="0.25">
      <c r="A67" s="28"/>
      <c r="B67" s="8" t="s">
        <v>105</v>
      </c>
      <c r="C67" s="28" t="s">
        <v>102</v>
      </c>
      <c r="D67" s="28" t="s">
        <v>48</v>
      </c>
      <c r="E67" s="28"/>
      <c r="F67" s="33">
        <f>F66/((4*3.75+2*0.5)*F59)</f>
        <v>2529.208824082195</v>
      </c>
      <c r="G67" s="33">
        <f>F67</f>
        <v>2529.208824082195</v>
      </c>
    </row>
    <row r="68" spans="1:7" ht="15.75" x14ac:dyDescent="0.25">
      <c r="A68" s="28">
        <v>4</v>
      </c>
      <c r="B68" s="8" t="s">
        <v>30</v>
      </c>
      <c r="C68" s="28"/>
      <c r="D68" s="28"/>
      <c r="E68" s="28"/>
      <c r="F68" s="28"/>
      <c r="G68" s="28"/>
    </row>
    <row r="69" spans="1:7" ht="15.75" x14ac:dyDescent="0.25">
      <c r="A69" s="8"/>
      <c r="B69" s="8" t="s">
        <v>74</v>
      </c>
      <c r="C69" s="28" t="s">
        <v>49</v>
      </c>
      <c r="D69" s="28" t="s">
        <v>48</v>
      </c>
      <c r="E69" s="34"/>
      <c r="F69" s="35">
        <v>69</v>
      </c>
      <c r="G69" s="35">
        <f>E69+F69</f>
        <v>69</v>
      </c>
    </row>
    <row r="70" spans="1:7" ht="57" customHeight="1" x14ac:dyDescent="0.25">
      <c r="A70" s="28"/>
      <c r="B70" s="37" t="s">
        <v>80</v>
      </c>
      <c r="C70" s="28"/>
      <c r="D70" s="28"/>
      <c r="E70" s="28"/>
      <c r="F70" s="28"/>
      <c r="G70" s="28"/>
    </row>
    <row r="71" spans="1:7" ht="15.75" x14ac:dyDescent="0.25">
      <c r="A71" s="28">
        <v>1</v>
      </c>
      <c r="B71" s="8" t="s">
        <v>27</v>
      </c>
      <c r="C71" s="28"/>
      <c r="D71" s="28"/>
      <c r="E71" s="28"/>
      <c r="F71" s="28"/>
      <c r="G71" s="28"/>
    </row>
    <row r="72" spans="1:7" ht="15.75" x14ac:dyDescent="0.25">
      <c r="A72" s="28"/>
      <c r="B72" s="8" t="s">
        <v>69</v>
      </c>
      <c r="C72" s="28" t="s">
        <v>47</v>
      </c>
      <c r="D72" s="28" t="s">
        <v>56</v>
      </c>
      <c r="E72" s="28"/>
      <c r="F72" s="28">
        <v>2000000</v>
      </c>
      <c r="G72" s="28">
        <f>E72+F72</f>
        <v>2000000</v>
      </c>
    </row>
    <row r="73" spans="1:7" ht="31.5" x14ac:dyDescent="0.25">
      <c r="A73" s="28"/>
      <c r="B73" s="8" t="s">
        <v>77</v>
      </c>
      <c r="C73" s="28" t="s">
        <v>78</v>
      </c>
      <c r="D73" s="28" t="s">
        <v>71</v>
      </c>
      <c r="E73" s="28"/>
      <c r="F73" s="28">
        <v>1641.4</v>
      </c>
      <c r="G73" s="28">
        <f>E73+F73</f>
        <v>1641.4</v>
      </c>
    </row>
    <row r="74" spans="1:7" ht="15.75" x14ac:dyDescent="0.25">
      <c r="A74" s="45"/>
      <c r="B74" s="8" t="s">
        <v>106</v>
      </c>
      <c r="C74" s="45" t="s">
        <v>70</v>
      </c>
      <c r="D74" s="45" t="s">
        <v>48</v>
      </c>
      <c r="E74" s="45"/>
      <c r="F74" s="45">
        <f>F73*F78</f>
        <v>12310.5</v>
      </c>
      <c r="G74" s="45">
        <f>G73*G78</f>
        <v>12310.5</v>
      </c>
    </row>
    <row r="75" spans="1:7" ht="15.75" x14ac:dyDescent="0.25">
      <c r="A75" s="28">
        <v>2</v>
      </c>
      <c r="B75" s="8" t="s">
        <v>28</v>
      </c>
      <c r="C75" s="28"/>
      <c r="D75" s="28"/>
      <c r="E75" s="28"/>
      <c r="F75" s="28"/>
      <c r="G75" s="28"/>
    </row>
    <row r="76" spans="1:7" ht="15.75" x14ac:dyDescent="0.25">
      <c r="A76" s="8"/>
      <c r="B76" s="8" t="s">
        <v>72</v>
      </c>
      <c r="C76" s="28" t="s">
        <v>45</v>
      </c>
      <c r="D76" s="28" t="s">
        <v>46</v>
      </c>
      <c r="E76" s="28"/>
      <c r="F76" s="28">
        <v>1</v>
      </c>
      <c r="G76" s="33">
        <f>E76+F76</f>
        <v>1</v>
      </c>
    </row>
    <row r="77" spans="1:7" ht="31.5" x14ac:dyDescent="0.25">
      <c r="A77" s="8"/>
      <c r="B77" s="8" t="s">
        <v>79</v>
      </c>
      <c r="C77" s="28" t="s">
        <v>78</v>
      </c>
      <c r="D77" s="28" t="s">
        <v>48</v>
      </c>
      <c r="E77" s="28"/>
      <c r="F77" s="33">
        <f>F72/(F80/F73)</f>
        <v>71.747832987270471</v>
      </c>
      <c r="G77" s="33">
        <f>E77+F77</f>
        <v>71.747832987270471</v>
      </c>
    </row>
    <row r="78" spans="1:7" ht="31.5" x14ac:dyDescent="0.25">
      <c r="A78" s="8"/>
      <c r="B78" s="8" t="s">
        <v>103</v>
      </c>
      <c r="C78" s="44" t="s">
        <v>78</v>
      </c>
      <c r="D78" s="44" t="s">
        <v>71</v>
      </c>
      <c r="E78" s="44"/>
      <c r="F78" s="46">
        <v>7.5</v>
      </c>
      <c r="G78" s="46">
        <f>F78</f>
        <v>7.5</v>
      </c>
    </row>
    <row r="79" spans="1:7" ht="15.75" x14ac:dyDescent="0.25">
      <c r="A79" s="28">
        <v>3</v>
      </c>
      <c r="B79" s="8" t="s">
        <v>29</v>
      </c>
      <c r="C79" s="28"/>
      <c r="D79" s="28"/>
      <c r="E79" s="28"/>
      <c r="F79" s="28"/>
      <c r="G79" s="28"/>
    </row>
    <row r="80" spans="1:7" ht="15.75" x14ac:dyDescent="0.25">
      <c r="A80" s="28"/>
      <c r="B80" s="8" t="s">
        <v>73</v>
      </c>
      <c r="C80" s="28" t="s">
        <v>47</v>
      </c>
      <c r="D80" s="28" t="s">
        <v>48</v>
      </c>
      <c r="E80" s="28"/>
      <c r="F80" s="28">
        <v>45754692</v>
      </c>
      <c r="G80" s="28">
        <f>E80+F80</f>
        <v>45754692</v>
      </c>
    </row>
    <row r="81" spans="1:7" ht="15.75" x14ac:dyDescent="0.25">
      <c r="A81" s="28"/>
      <c r="B81" s="8" t="s">
        <v>105</v>
      </c>
      <c r="C81" s="28" t="s">
        <v>102</v>
      </c>
      <c r="D81" s="28" t="s">
        <v>48</v>
      </c>
      <c r="E81" s="28"/>
      <c r="F81" s="33">
        <f>F80/(F78*F73)</f>
        <v>3716.7208480565373</v>
      </c>
      <c r="G81" s="33">
        <f>G80/(G78*G73)</f>
        <v>3716.7208480565373</v>
      </c>
    </row>
    <row r="82" spans="1:7" ht="15.75" x14ac:dyDescent="0.25">
      <c r="A82" s="28">
        <v>4</v>
      </c>
      <c r="B82" s="8" t="s">
        <v>30</v>
      </c>
      <c r="C82" s="28"/>
      <c r="D82" s="28"/>
      <c r="E82" s="28"/>
      <c r="F82" s="28"/>
      <c r="G82" s="28"/>
    </row>
    <row r="83" spans="1:7" ht="15.75" x14ac:dyDescent="0.25">
      <c r="A83" s="8"/>
      <c r="B83" s="8" t="s">
        <v>74</v>
      </c>
      <c r="C83" s="28" t="s">
        <v>49</v>
      </c>
      <c r="D83" s="28" t="s">
        <v>48</v>
      </c>
      <c r="E83" s="34"/>
      <c r="F83" s="35">
        <v>5</v>
      </c>
      <c r="G83" s="35">
        <f>E83+F83</f>
        <v>5</v>
      </c>
    </row>
    <row r="84" spans="1:7" ht="91.15" customHeight="1" x14ac:dyDescent="0.25">
      <c r="A84" s="28"/>
      <c r="B84" s="38" t="s">
        <v>81</v>
      </c>
      <c r="C84" s="28"/>
      <c r="D84" s="28"/>
      <c r="E84" s="28"/>
      <c r="F84" s="28"/>
      <c r="G84" s="28"/>
    </row>
    <row r="85" spans="1:7" ht="15.75" x14ac:dyDescent="0.25">
      <c r="A85" s="28">
        <v>1</v>
      </c>
      <c r="B85" s="8" t="s">
        <v>27</v>
      </c>
      <c r="C85" s="28"/>
      <c r="D85" s="28"/>
      <c r="E85" s="28"/>
      <c r="F85" s="28"/>
      <c r="G85" s="28"/>
    </row>
    <row r="86" spans="1:7" ht="15.75" x14ac:dyDescent="0.25">
      <c r="A86" s="28"/>
      <c r="B86" s="8" t="s">
        <v>69</v>
      </c>
      <c r="C86" s="28" t="s">
        <v>47</v>
      </c>
      <c r="D86" s="28" t="s">
        <v>56</v>
      </c>
      <c r="E86" s="28"/>
      <c r="F86" s="28">
        <v>3000000</v>
      </c>
      <c r="G86" s="28">
        <f>E86+F86</f>
        <v>3000000</v>
      </c>
    </row>
    <row r="87" spans="1:7" ht="31.5" x14ac:dyDescent="0.25">
      <c r="A87" s="28"/>
      <c r="B87" s="8" t="s">
        <v>82</v>
      </c>
      <c r="C87" s="28" t="s">
        <v>76</v>
      </c>
      <c r="D87" s="28" t="s">
        <v>71</v>
      </c>
      <c r="E87" s="28"/>
      <c r="F87" s="28">
        <v>1500</v>
      </c>
      <c r="G87" s="28">
        <f>E87+F87</f>
        <v>1500</v>
      </c>
    </row>
    <row r="88" spans="1:7" ht="15.75" x14ac:dyDescent="0.25">
      <c r="A88" s="28">
        <v>2</v>
      </c>
      <c r="B88" s="8" t="s">
        <v>28</v>
      </c>
      <c r="C88" s="28"/>
      <c r="D88" s="28"/>
      <c r="E88" s="28"/>
      <c r="F88" s="28"/>
      <c r="G88" s="28"/>
    </row>
    <row r="89" spans="1:7" ht="15.75" x14ac:dyDescent="0.25">
      <c r="A89" s="8"/>
      <c r="B89" s="8" t="s">
        <v>72</v>
      </c>
      <c r="C89" s="28" t="s">
        <v>45</v>
      </c>
      <c r="D89" s="28" t="s">
        <v>46</v>
      </c>
      <c r="E89" s="28"/>
      <c r="F89" s="28">
        <v>1</v>
      </c>
      <c r="G89" s="33">
        <f>E89+F89</f>
        <v>1</v>
      </c>
    </row>
    <row r="90" spans="1:7" ht="31.5" x14ac:dyDescent="0.25">
      <c r="A90" s="8"/>
      <c r="B90" s="8" t="s">
        <v>85</v>
      </c>
      <c r="C90" s="28" t="s">
        <v>76</v>
      </c>
      <c r="D90" s="28" t="s">
        <v>48</v>
      </c>
      <c r="E90" s="28"/>
      <c r="F90" s="33">
        <f>F86/(F92/F87)</f>
        <v>120.23401707836041</v>
      </c>
      <c r="G90" s="33">
        <f>E90+F90</f>
        <v>120.23401707836041</v>
      </c>
    </row>
    <row r="91" spans="1:7" ht="15.75" x14ac:dyDescent="0.25">
      <c r="A91" s="28">
        <v>3</v>
      </c>
      <c r="B91" s="8" t="s">
        <v>29</v>
      </c>
      <c r="C91" s="28"/>
      <c r="D91" s="28"/>
      <c r="E91" s="28"/>
      <c r="F91" s="28"/>
      <c r="G91" s="28"/>
    </row>
    <row r="92" spans="1:7" ht="15.75" x14ac:dyDescent="0.25">
      <c r="A92" s="28"/>
      <c r="B92" s="8" t="s">
        <v>73</v>
      </c>
      <c r="C92" s="28" t="s">
        <v>47</v>
      </c>
      <c r="D92" s="28" t="s">
        <v>48</v>
      </c>
      <c r="E92" s="28"/>
      <c r="F92" s="28">
        <v>37427012</v>
      </c>
      <c r="G92" s="28">
        <f>E92+F92</f>
        <v>37427012</v>
      </c>
    </row>
    <row r="93" spans="1:7" ht="15.75" x14ac:dyDescent="0.25">
      <c r="A93" s="28">
        <v>4</v>
      </c>
      <c r="B93" s="8" t="s">
        <v>30</v>
      </c>
      <c r="C93" s="28"/>
      <c r="D93" s="28"/>
      <c r="E93" s="28"/>
      <c r="F93" s="28"/>
      <c r="G93" s="28"/>
    </row>
    <row r="94" spans="1:7" ht="15.75" x14ac:dyDescent="0.25">
      <c r="A94" s="8"/>
      <c r="B94" s="8" t="s">
        <v>74</v>
      </c>
      <c r="C94" s="28" t="s">
        <v>49</v>
      </c>
      <c r="D94" s="28" t="s">
        <v>48</v>
      </c>
      <c r="E94" s="47"/>
      <c r="F94" s="35">
        <v>51</v>
      </c>
      <c r="G94" s="35">
        <f>E94+F94</f>
        <v>51</v>
      </c>
    </row>
    <row r="95" spans="1:7" ht="47.25" x14ac:dyDescent="0.25">
      <c r="A95" s="8"/>
      <c r="B95" s="39" t="s">
        <v>64</v>
      </c>
      <c r="C95" s="28"/>
      <c r="D95" s="28"/>
      <c r="E95" s="34"/>
      <c r="F95" s="35"/>
      <c r="G95" s="35"/>
    </row>
    <row r="96" spans="1:7" ht="73.150000000000006" customHeight="1" x14ac:dyDescent="0.25">
      <c r="A96" s="28"/>
      <c r="B96" s="38" t="s">
        <v>83</v>
      </c>
      <c r="C96" s="28"/>
      <c r="D96" s="28"/>
      <c r="E96" s="28"/>
      <c r="F96" s="28"/>
      <c r="G96" s="28"/>
    </row>
    <row r="97" spans="1:7" ht="15.75" x14ac:dyDescent="0.25">
      <c r="A97" s="28">
        <v>1</v>
      </c>
      <c r="B97" s="8" t="s">
        <v>27</v>
      </c>
      <c r="C97" s="28"/>
      <c r="D97" s="28"/>
      <c r="E97" s="28"/>
      <c r="F97" s="28"/>
      <c r="G97" s="28"/>
    </row>
    <row r="98" spans="1:7" ht="15.75" x14ac:dyDescent="0.25">
      <c r="A98" s="28"/>
      <c r="B98" s="8" t="s">
        <v>84</v>
      </c>
      <c r="C98" s="28" t="s">
        <v>47</v>
      </c>
      <c r="D98" s="28" t="s">
        <v>56</v>
      </c>
      <c r="E98" s="28"/>
      <c r="F98" s="28">
        <v>3800000</v>
      </c>
      <c r="G98" s="28">
        <f>E98+F98</f>
        <v>3800000</v>
      </c>
    </row>
    <row r="99" spans="1:7" ht="31.5" x14ac:dyDescent="0.25">
      <c r="A99" s="28"/>
      <c r="B99" s="8" t="s">
        <v>87</v>
      </c>
      <c r="C99" s="28" t="s">
        <v>76</v>
      </c>
      <c r="D99" s="28" t="s">
        <v>71</v>
      </c>
      <c r="E99" s="28"/>
      <c r="F99" s="28">
        <v>2160</v>
      </c>
      <c r="G99" s="28">
        <f>E99+F99</f>
        <v>2160</v>
      </c>
    </row>
    <row r="100" spans="1:7" ht="15.75" x14ac:dyDescent="0.25">
      <c r="A100" s="28">
        <v>2</v>
      </c>
      <c r="B100" s="8" t="s">
        <v>28</v>
      </c>
      <c r="C100" s="28"/>
      <c r="D100" s="28"/>
      <c r="E100" s="28"/>
      <c r="F100" s="28"/>
      <c r="G100" s="28"/>
    </row>
    <row r="101" spans="1:7" ht="15.75" x14ac:dyDescent="0.25">
      <c r="A101" s="8"/>
      <c r="B101" s="8" t="s">
        <v>72</v>
      </c>
      <c r="C101" s="28" t="s">
        <v>45</v>
      </c>
      <c r="D101" s="28" t="s">
        <v>46</v>
      </c>
      <c r="E101" s="28"/>
      <c r="F101" s="28">
        <v>1</v>
      </c>
      <c r="G101" s="33">
        <f>E101+F101</f>
        <v>1</v>
      </c>
    </row>
    <row r="102" spans="1:7" ht="31.5" x14ac:dyDescent="0.25">
      <c r="A102" s="8"/>
      <c r="B102" s="8" t="s">
        <v>91</v>
      </c>
      <c r="C102" s="44" t="s">
        <v>76</v>
      </c>
      <c r="D102" s="28" t="s">
        <v>48</v>
      </c>
      <c r="E102" s="28"/>
      <c r="F102" s="33">
        <f>F98/(F104/F99)</f>
        <v>513.7153807749404</v>
      </c>
      <c r="G102" s="33">
        <f>E102+F102</f>
        <v>513.7153807749404</v>
      </c>
    </row>
    <row r="103" spans="1:7" ht="15.75" x14ac:dyDescent="0.25">
      <c r="A103" s="28">
        <v>3</v>
      </c>
      <c r="B103" s="8" t="s">
        <v>29</v>
      </c>
      <c r="C103" s="28"/>
      <c r="D103" s="28"/>
      <c r="E103" s="28"/>
      <c r="F103" s="28"/>
      <c r="G103" s="28"/>
    </row>
    <row r="104" spans="1:7" ht="15.75" x14ac:dyDescent="0.25">
      <c r="A104" s="28"/>
      <c r="B104" s="8" t="s">
        <v>86</v>
      </c>
      <c r="C104" s="28" t="s">
        <v>47</v>
      </c>
      <c r="D104" s="28" t="s">
        <v>48</v>
      </c>
      <c r="E104" s="28"/>
      <c r="F104" s="28">
        <v>15977719</v>
      </c>
      <c r="G104" s="28">
        <f>E104+F104</f>
        <v>15977719</v>
      </c>
    </row>
    <row r="105" spans="1:7" ht="15.75" x14ac:dyDescent="0.25">
      <c r="A105" s="28">
        <v>4</v>
      </c>
      <c r="B105" s="8" t="s">
        <v>30</v>
      </c>
      <c r="C105" s="28"/>
      <c r="D105" s="28"/>
      <c r="E105" s="28"/>
      <c r="F105" s="28"/>
      <c r="G105" s="28"/>
    </row>
    <row r="106" spans="1:7" ht="15.75" x14ac:dyDescent="0.25">
      <c r="A106" s="8"/>
      <c r="B106" s="8" t="s">
        <v>74</v>
      </c>
      <c r="C106" s="28" t="s">
        <v>49</v>
      </c>
      <c r="D106" s="28" t="s">
        <v>48</v>
      </c>
      <c r="E106" s="34"/>
      <c r="F106" s="35">
        <v>44</v>
      </c>
      <c r="G106" s="35">
        <f>E106+F106</f>
        <v>44</v>
      </c>
    </row>
    <row r="107" spans="1:7" ht="95.45" customHeight="1" x14ac:dyDescent="0.25">
      <c r="A107" s="28"/>
      <c r="B107" s="38" t="s">
        <v>89</v>
      </c>
      <c r="C107" s="28"/>
      <c r="D107" s="28"/>
      <c r="E107" s="28"/>
      <c r="F107" s="28"/>
      <c r="G107" s="28"/>
    </row>
    <row r="108" spans="1:7" ht="15.75" x14ac:dyDescent="0.25">
      <c r="A108" s="28">
        <v>1</v>
      </c>
      <c r="B108" s="8" t="s">
        <v>27</v>
      </c>
      <c r="C108" s="28"/>
      <c r="D108" s="28"/>
      <c r="E108" s="28"/>
      <c r="F108" s="28"/>
      <c r="G108" s="28"/>
    </row>
    <row r="109" spans="1:7" ht="15.75" x14ac:dyDescent="0.25">
      <c r="A109" s="28"/>
      <c r="B109" s="8" t="s">
        <v>84</v>
      </c>
      <c r="C109" s="28" t="s">
        <v>47</v>
      </c>
      <c r="D109" s="28" t="s">
        <v>56</v>
      </c>
      <c r="E109" s="28"/>
      <c r="F109" s="28">
        <v>1000000</v>
      </c>
      <c r="G109" s="28">
        <f>E109+F109</f>
        <v>1000000</v>
      </c>
    </row>
    <row r="110" spans="1:7" ht="31.5" x14ac:dyDescent="0.25">
      <c r="A110" s="28"/>
      <c r="B110" s="8" t="s">
        <v>90</v>
      </c>
      <c r="C110" s="28" t="s">
        <v>70</v>
      </c>
      <c r="D110" s="28" t="s">
        <v>71</v>
      </c>
      <c r="E110" s="28"/>
      <c r="F110" s="28">
        <v>664</v>
      </c>
      <c r="G110" s="28">
        <f>E110+F110</f>
        <v>664</v>
      </c>
    </row>
    <row r="111" spans="1:7" ht="15.75" x14ac:dyDescent="0.25">
      <c r="A111" s="28">
        <v>2</v>
      </c>
      <c r="B111" s="8" t="s">
        <v>28</v>
      </c>
      <c r="C111" s="28"/>
      <c r="D111" s="28"/>
      <c r="E111" s="28"/>
      <c r="F111" s="28"/>
      <c r="G111" s="28"/>
    </row>
    <row r="112" spans="1:7" ht="15.75" x14ac:dyDescent="0.25">
      <c r="A112" s="8"/>
      <c r="B112" s="8" t="s">
        <v>72</v>
      </c>
      <c r="C112" s="28" t="s">
        <v>45</v>
      </c>
      <c r="D112" s="28" t="s">
        <v>46</v>
      </c>
      <c r="E112" s="28"/>
      <c r="F112" s="28">
        <v>1</v>
      </c>
      <c r="G112" s="33">
        <f>E112+F112</f>
        <v>1</v>
      </c>
    </row>
    <row r="113" spans="1:7" ht="15.75" x14ac:dyDescent="0.25">
      <c r="A113" s="8"/>
      <c r="B113" s="8" t="s">
        <v>92</v>
      </c>
      <c r="C113" s="28" t="s">
        <v>70</v>
      </c>
      <c r="D113" s="28" t="s">
        <v>48</v>
      </c>
      <c r="E113" s="28"/>
      <c r="F113" s="33">
        <f>F109/(F115/F110)</f>
        <v>65.670265443366773</v>
      </c>
      <c r="G113" s="33">
        <f>E113+F113</f>
        <v>65.670265443366773</v>
      </c>
    </row>
    <row r="114" spans="1:7" ht="15.75" x14ac:dyDescent="0.25">
      <c r="A114" s="28">
        <v>3</v>
      </c>
      <c r="B114" s="8" t="s">
        <v>29</v>
      </c>
      <c r="C114" s="28"/>
      <c r="D114" s="28"/>
      <c r="E114" s="28"/>
      <c r="F114" s="28"/>
      <c r="G114" s="28"/>
    </row>
    <row r="115" spans="1:7" ht="15.75" x14ac:dyDescent="0.25">
      <c r="A115" s="28"/>
      <c r="B115" s="8" t="s">
        <v>86</v>
      </c>
      <c r="C115" s="28" t="s">
        <v>47</v>
      </c>
      <c r="D115" s="28" t="s">
        <v>48</v>
      </c>
      <c r="E115" s="28"/>
      <c r="F115" s="28">
        <v>10111121</v>
      </c>
      <c r="G115" s="28">
        <f>E115+F115</f>
        <v>10111121</v>
      </c>
    </row>
    <row r="116" spans="1:7" ht="31.5" x14ac:dyDescent="0.25">
      <c r="A116" s="28"/>
      <c r="B116" s="8" t="s">
        <v>88</v>
      </c>
      <c r="C116" s="28" t="s">
        <v>102</v>
      </c>
      <c r="D116" s="28" t="s">
        <v>48</v>
      </c>
      <c r="E116" s="28"/>
      <c r="F116" s="33">
        <f>F115/F110</f>
        <v>15227.591867469879</v>
      </c>
      <c r="G116" s="33">
        <f>G115/G110</f>
        <v>15227.591867469879</v>
      </c>
    </row>
    <row r="117" spans="1:7" ht="15.75" x14ac:dyDescent="0.25">
      <c r="A117" s="28">
        <v>4</v>
      </c>
      <c r="B117" s="8" t="s">
        <v>30</v>
      </c>
      <c r="C117" s="28"/>
      <c r="D117" s="28"/>
      <c r="E117" s="28"/>
      <c r="F117" s="28"/>
      <c r="G117" s="28"/>
    </row>
    <row r="118" spans="1:7" ht="15.75" x14ac:dyDescent="0.25">
      <c r="A118" s="8"/>
      <c r="B118" s="8" t="s">
        <v>74</v>
      </c>
      <c r="C118" s="28" t="s">
        <v>49</v>
      </c>
      <c r="D118" s="28" t="s">
        <v>48</v>
      </c>
      <c r="E118" s="34"/>
      <c r="F118" s="35">
        <v>78</v>
      </c>
      <c r="G118" s="35">
        <f>E118+F118</f>
        <v>78</v>
      </c>
    </row>
    <row r="119" spans="1:7" ht="15.75" x14ac:dyDescent="0.25">
      <c r="A119" s="21"/>
      <c r="B119" s="21"/>
      <c r="C119" s="30"/>
      <c r="D119" s="30"/>
      <c r="E119" s="40"/>
      <c r="F119" s="41"/>
      <c r="G119" s="41"/>
    </row>
    <row r="120" spans="1:7" ht="15.75" customHeight="1" x14ac:dyDescent="0.25">
      <c r="A120" s="56" t="s">
        <v>50</v>
      </c>
      <c r="B120" s="56"/>
      <c r="C120" s="56"/>
      <c r="D120" s="29"/>
    </row>
    <row r="121" spans="1:7" ht="32.25" customHeight="1" x14ac:dyDescent="0.25">
      <c r="A121" s="56"/>
      <c r="B121" s="56"/>
      <c r="C121" s="56"/>
      <c r="D121" s="10"/>
      <c r="E121" s="9"/>
      <c r="F121" s="57" t="s">
        <v>51</v>
      </c>
      <c r="G121" s="57"/>
    </row>
    <row r="122" spans="1:7" ht="15.75" x14ac:dyDescent="0.25">
      <c r="A122" s="5"/>
      <c r="B122" s="27"/>
      <c r="D122" s="26" t="s">
        <v>31</v>
      </c>
      <c r="F122" s="58" t="s">
        <v>41</v>
      </c>
      <c r="G122" s="58"/>
    </row>
    <row r="123" spans="1:7" ht="15.75" x14ac:dyDescent="0.25">
      <c r="A123" s="48" t="s">
        <v>32</v>
      </c>
      <c r="B123" s="48"/>
      <c r="C123" s="2"/>
      <c r="D123" s="2"/>
    </row>
    <row r="124" spans="1:7" ht="33.6" customHeight="1" x14ac:dyDescent="0.25">
      <c r="A124" s="55" t="s">
        <v>53</v>
      </c>
      <c r="B124" s="55"/>
      <c r="C124" s="13"/>
      <c r="D124" s="13"/>
    </row>
    <row r="125" spans="1:7" ht="26.45" customHeight="1" x14ac:dyDescent="0.25">
      <c r="A125" s="48" t="s">
        <v>54</v>
      </c>
      <c r="B125" s="48"/>
      <c r="C125" s="48"/>
      <c r="D125" s="10"/>
      <c r="E125" s="9"/>
      <c r="F125" s="57" t="s">
        <v>52</v>
      </c>
      <c r="G125" s="57"/>
    </row>
    <row r="126" spans="1:7" ht="15.75" x14ac:dyDescent="0.25">
      <c r="A126" s="1"/>
      <c r="B126" s="2"/>
      <c r="C126" s="2"/>
      <c r="D126" s="6" t="s">
        <v>31</v>
      </c>
      <c r="F126" s="58" t="s">
        <v>41</v>
      </c>
      <c r="G126" s="58"/>
    </row>
    <row r="127" spans="1:7" x14ac:dyDescent="0.25">
      <c r="A127" s="16" t="s">
        <v>108</v>
      </c>
    </row>
    <row r="128" spans="1:7" x14ac:dyDescent="0.25">
      <c r="A128" s="17" t="s">
        <v>40</v>
      </c>
    </row>
  </sheetData>
  <mergeCells count="41">
    <mergeCell ref="F1:G3"/>
    <mergeCell ref="B31:G31"/>
    <mergeCell ref="A14:A15"/>
    <mergeCell ref="A16:A17"/>
    <mergeCell ref="B33:G33"/>
    <mergeCell ref="B28:G28"/>
    <mergeCell ref="E5:G5"/>
    <mergeCell ref="E6:G6"/>
    <mergeCell ref="E7:G7"/>
    <mergeCell ref="E8:G8"/>
    <mergeCell ref="B22:G22"/>
    <mergeCell ref="A11:G11"/>
    <mergeCell ref="B20:G20"/>
    <mergeCell ref="B21:G21"/>
    <mergeCell ref="E18:F18"/>
    <mergeCell ref="E19:F19"/>
    <mergeCell ref="A18:A19"/>
    <mergeCell ref="B25:G25"/>
    <mergeCell ref="F126:G126"/>
    <mergeCell ref="A123:B123"/>
    <mergeCell ref="B43:G43"/>
    <mergeCell ref="B51:G51"/>
    <mergeCell ref="A43:A44"/>
    <mergeCell ref="A125:C125"/>
    <mergeCell ref="F125:G125"/>
    <mergeCell ref="B24:G24"/>
    <mergeCell ref="D27:G27"/>
    <mergeCell ref="B32:G32"/>
    <mergeCell ref="A41:B41"/>
    <mergeCell ref="A124:B124"/>
    <mergeCell ref="A49:B49"/>
    <mergeCell ref="A120:C121"/>
    <mergeCell ref="F121:G121"/>
    <mergeCell ref="F122:G122"/>
    <mergeCell ref="B30:G30"/>
    <mergeCell ref="E9:G9"/>
    <mergeCell ref="A12:G12"/>
    <mergeCell ref="C14:F14"/>
    <mergeCell ref="C15:F15"/>
    <mergeCell ref="C16:F16"/>
    <mergeCell ref="C17:F17"/>
  </mergeCells>
  <pageMargins left="0.19685039370078741" right="0.15748031496062992" top="0.51181102362204722" bottom="0.27559055118110237" header="0.31496062992125984" footer="0.31496062992125984"/>
  <pageSetup paperSize="9" scale="8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2020-02-05T10:01:57Z</cp:lastPrinted>
  <dcterms:created xsi:type="dcterms:W3CDTF">2018-12-28T08:43:53Z</dcterms:created>
  <dcterms:modified xsi:type="dcterms:W3CDTF">2020-02-05T10:02:06Z</dcterms:modified>
</cp:coreProperties>
</file>