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ort-luda\общие документи\БЮДЖЕТНІ ЗАПИТИ\БЮДЖЕТНИЙ ЗАПИТ 2021\ПАСПОРТА 2021\Паспорт КВІТЕНЬ 2021\"/>
    </mc:Choice>
  </mc:AlternateContent>
  <bookViews>
    <workbookView xWindow="480" yWindow="130" windowWidth="27790" windowHeight="14390"/>
  </bookViews>
  <sheets>
    <sheet name="КПК1113133" sheetId="5" r:id="rId1"/>
  </sheets>
  <definedNames>
    <definedName name="_xlnm.Print_Area" localSheetId="0">КПК1113133!$A$1:$BM$124</definedName>
  </definedNames>
  <calcPr calcId="152511"/>
</workbook>
</file>

<file path=xl/calcChain.xml><?xml version="1.0" encoding="utf-8"?>
<calcChain xmlns="http://schemas.openxmlformats.org/spreadsheetml/2006/main">
  <c r="AO78" i="5" l="1"/>
  <c r="AC55" i="5"/>
  <c r="AC53" i="5"/>
  <c r="U22" i="5"/>
  <c r="AS22" i="5"/>
  <c r="BE97" i="5" l="1"/>
  <c r="AO109" i="5" l="1"/>
  <c r="AO111" i="5" l="1"/>
  <c r="AO110" i="5"/>
  <c r="AO107" i="5"/>
  <c r="AO106" i="5"/>
  <c r="AO104" i="5"/>
  <c r="AO103" i="5"/>
  <c r="AO102" i="5"/>
  <c r="AO100" i="5"/>
  <c r="AO98" i="5"/>
  <c r="AJ62" i="5" l="1"/>
  <c r="AJ63" i="5" s="1"/>
  <c r="AB62" i="5"/>
  <c r="AB63" i="5" s="1"/>
  <c r="BE111" i="5" l="1"/>
  <c r="BE110" i="5"/>
  <c r="BE109" i="5"/>
  <c r="BE108" i="5"/>
  <c r="BE107" i="5"/>
  <c r="BE106" i="5"/>
  <c r="BE104" i="5"/>
  <c r="BE103" i="5"/>
  <c r="BE102" i="5"/>
  <c r="BE101" i="5"/>
  <c r="BE100" i="5"/>
  <c r="BE99" i="5"/>
  <c r="BE98" i="5"/>
  <c r="BE95" i="5"/>
  <c r="BE94" i="5"/>
  <c r="BE93" i="5"/>
  <c r="BE92" i="5"/>
  <c r="BE91" i="5"/>
  <c r="BE90" i="5"/>
  <c r="BE89" i="5"/>
  <c r="BE88" i="5"/>
  <c r="BE86" i="5"/>
  <c r="BE84" i="5"/>
  <c r="BE83" i="5"/>
  <c r="BE82" i="5"/>
  <c r="BE81" i="5"/>
  <c r="BE78" i="5"/>
  <c r="BE87" i="5"/>
  <c r="BE77" i="5"/>
  <c r="BE76" i="5"/>
  <c r="BE75" i="5"/>
  <c r="BE74" i="5"/>
  <c r="BE73" i="5"/>
  <c r="BE72" i="5"/>
  <c r="BE71" i="5"/>
  <c r="AR63" i="5"/>
  <c r="AS55" i="5"/>
  <c r="AR62" i="5" s="1"/>
  <c r="AS54" i="5"/>
  <c r="AS53" i="5"/>
  <c r="AS52" i="5"/>
  <c r="AS51" i="5"/>
  <c r="AS50" i="5"/>
</calcChain>
</file>

<file path=xl/sharedStrings.xml><?xml version="1.0" encoding="utf-8"?>
<sst xmlns="http://schemas.openxmlformats.org/spreadsheetml/2006/main" count="207" uniqueCount="156">
  <si>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</si>
  <si>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</si>
  <si>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</si>
  <si>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</si>
  <si>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</si>
  <si>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</si>
  <si>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</si>
  <si>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</si>
  <si>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</si>
  <si>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</si>
  <si>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</si>
  <si>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</si>
  <si>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</si>
  <si>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</si>
  <si>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</si>
  <si>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</si>
  <si>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</si>
  <si>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</si>
  <si>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</si>
  <si>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</si>
  <si>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</si>
  <si>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</si>
  <si>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</si>
  <si>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</si>
  <si>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</si>
  <si>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</si>
  <si>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</si>
  <si>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</si>
  <si>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</si>
  <si>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</si>
  <si>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</si>
  <si>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</si>
  <si>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</si>
  <si>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</si>
  <si>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</si>
  <si>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</si>
  <si>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</si>
  <si>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</si>
  <si>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</si>
  <si>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</si>
  <si>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</si>
  <si>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</si>
  <si>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</si>
  <si>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</si>
  <si>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</si>
  <si>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</si>
  <si>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</si>
  <si>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</si>
  <si>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</si>
  <si>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</si>
  <si>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</si>
  <si>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</si>
  <si>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</si>
  <si>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</si>
  <si>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</si>
  <si>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</si>
  <si>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</si>
  <si>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</si>
  <si>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</si>
  <si>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</si>
  <si>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</si>
  <si>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</si>
  <si>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</si>
  <si>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</si>
  <si>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</si>
  <si>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</si>
  <si>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од.</t>
  </si>
  <si>
    <t>осіб</t>
  </si>
  <si>
    <t>штатний розпис</t>
  </si>
  <si>
    <t>кошторис</t>
  </si>
  <si>
    <t>продукту</t>
  </si>
  <si>
    <t>кількість</t>
  </si>
  <si>
    <t>журнал обліку</t>
  </si>
  <si>
    <t>шт.</t>
  </si>
  <si>
    <t>ефективності</t>
  </si>
  <si>
    <t>грн.</t>
  </si>
  <si>
    <t>розрахунок</t>
  </si>
  <si>
    <t>якості</t>
  </si>
  <si>
    <t>відс.</t>
  </si>
  <si>
    <t>1100000</t>
  </si>
  <si>
    <t>29.12.2020</t>
  </si>
  <si>
    <t xml:space="preserve"> </t>
  </si>
  <si>
    <t>Управління молоді та спорту Хмельницької міської ради</t>
  </si>
  <si>
    <t>Фінансове управління Хмельницької міської ради</t>
  </si>
  <si>
    <t>Начальник фінансового управління</t>
  </si>
  <si>
    <t>Сергій ЯМЧУК</t>
  </si>
  <si>
    <t>22771264</t>
  </si>
  <si>
    <t>22564000000</t>
  </si>
  <si>
    <t>бюджетної програми місцевого бюджету на 2021  рік</t>
  </si>
  <si>
    <t>1110000</t>
  </si>
  <si>
    <t>1040</t>
  </si>
  <si>
    <t>Придбання предметів довгострокового користування</t>
  </si>
  <si>
    <t>адміністративний</t>
  </si>
  <si>
    <t>спеціалісти</t>
  </si>
  <si>
    <t>обслуговуючий персонал</t>
  </si>
  <si>
    <t>рішення сесії</t>
  </si>
  <si>
    <t>Проведення капітального ремонту нежитлового приміщення  КУ «Молодіжний центр» по вул. Кам"янецькій, 63 в м.Хмельницькому</t>
  </si>
  <si>
    <t>Створення належних умов для виконання функцій КУ "Молодіжний центр"</t>
  </si>
  <si>
    <t>Створення належних умов для виконання функцій СКЦ «Плоскирів»</t>
  </si>
  <si>
    <t>Кількість установ</t>
  </si>
  <si>
    <t>мережа установ</t>
  </si>
  <si>
    <t>Кількість штатних працівників, в т.ч.</t>
  </si>
  <si>
    <t>керівник гуртка</t>
  </si>
  <si>
    <t>завідувач комплексу</t>
  </si>
  <si>
    <t>обсяг витрат СКЦ "Плоскирів"</t>
  </si>
  <si>
    <t>обсяг витрат КУ "Молодіжний центр"</t>
  </si>
  <si>
    <t>кількість проектів відповідно до програми бюджетування за участі громадськості (Бюджет участі) м. Хмельницького</t>
  </si>
  <si>
    <t>обсяг видатків, що спрямовується на виконання громадського проекту "Підсвіти будинок-розкажи історію міста</t>
  </si>
  <si>
    <t>обсяг витрат на проведення молодіжних заходів</t>
  </si>
  <si>
    <t>обсяг витрат на проведення заходів КУ "Молодіжний центр"</t>
  </si>
  <si>
    <t>кількість заходів, які проводяться на базі СКЦ "Плоскирів"</t>
  </si>
  <si>
    <t>план роботи на рік</t>
  </si>
  <si>
    <t>кількість відвідувачів спортивних секцій та гуртків СКЦ "Плоскирів"</t>
  </si>
  <si>
    <t>кількість заходів, які проводяться КУ «Молодіжний центр»</t>
  </si>
  <si>
    <t>кількість відвідувачів заходів КУ «Молодіжний центр»</t>
  </si>
  <si>
    <t>звіти по проведених заходах</t>
  </si>
  <si>
    <t>кількість заходів з оздоровлення</t>
  </si>
  <si>
    <t>план заходів</t>
  </si>
  <si>
    <t>кількість дітей, яким надані послуги з оздоровлення</t>
  </si>
  <si>
    <t>кількість дітей, яким надані послуги з відпочинку</t>
  </si>
  <si>
    <t>кількість придбанного малоцінного інвентаря для забезпечення виконання громадського проекту "Підсвіти будинок- розкажи історію міста"</t>
  </si>
  <si>
    <t>Середні витрати на проведення 1 м.кв. капітального ремонту нежитлового приміщення  КУ «Молодіжний центр» по вул. Кам"янецькій, 63 в _x000D_
м.Хмельницькому</t>
  </si>
  <si>
    <t xml:space="preserve">  Середні витрати на реалізацію громадських проектів-переможців</t>
  </si>
  <si>
    <t>середні витрати на оздоровлення однієї дитини</t>
  </si>
  <si>
    <t>середні витрати на відпочинок однієї дитини</t>
  </si>
  <si>
    <t>%</t>
  </si>
  <si>
    <t>Ступінь завершення об”єкта по капітальному ремонту нежитлового приміщення    КУ «Молодіжний центр» по вул. Кам"янецькій, 63 в м.Хмельницьком</t>
  </si>
  <si>
    <t>динаміка середніх витрат на оздоровлення однієї дитини, порівняно              з минулим роком</t>
  </si>
  <si>
    <t>динаміка середніх витрат на відпочинок однієї дитини, порівняно                 з минулим роком</t>
  </si>
  <si>
    <t>1113133</t>
  </si>
  <si>
    <t>Інші заходи та заклади молодіжної політики</t>
  </si>
  <si>
    <t>3133</t>
  </si>
  <si>
    <t xml:space="preserve"> Забезпечення реалізації  молодіжної політики, створення сприятливих умов для соціального становлення та розвитку дітей і молоді; організація навчання і виховання підлітків у позаурочний та позанавчальний час за місцем проживання. Здійснення заходів спрямованих на формування національної свідомості, здорового способу життя, створення належних умов для різнобічного розвитку дітей та молоді, організації культурного дозвілля молоді, забезпечення фінансування закладів, що реалізують соціальні програми у галузі сім'ї, молоді та дітей.</t>
  </si>
  <si>
    <t xml:space="preserve">Проведення молодіжних заходів. </t>
  </si>
  <si>
    <t>Утримання закладів молодіжної політики.</t>
  </si>
  <si>
    <t>Організація молодіжних заходів соціального спрямування для молоді міста</t>
  </si>
  <si>
    <t>Створення сприятливих умов для соціального становлення та розвитку молоді</t>
  </si>
  <si>
    <t>Організація оздоровлення дітей, які потребують особливої соціальної уваги та підтримки</t>
  </si>
  <si>
    <t>Організація та проведення міських молодіжних заходів, фінансування установ, що реалізують соціальні програми у галузі сім'ї, молоді та дітей згідно з затвердженими кошторисами</t>
  </si>
  <si>
    <t>кількість молодіжних заходів</t>
  </si>
  <si>
    <t>кількість учасників молодіжних заходів</t>
  </si>
  <si>
    <t>середні витрати на проведення одного молодіжного заходу</t>
  </si>
  <si>
    <t>середні витрати на утримання одного відвідувача СКЦ "Плоскирів"</t>
  </si>
  <si>
    <t>середні витрати на проведення одного заходу КУ «Молодіжний центр»</t>
  </si>
  <si>
    <t>динаміка кількості запланованих тематичних масових заходів, в порівнянні з минулим роком</t>
  </si>
  <si>
    <t>динаміка кількості відвідувачів спортивних секцій та гуртків, порівняно з минулим роком</t>
  </si>
  <si>
    <t>збільшення кількості молоді, охопленої молодіжними заходами, порівняно з минулим роком</t>
  </si>
  <si>
    <t>Начальник управління молоді та спорту</t>
  </si>
  <si>
    <t>Сергій РЕМЕЗ</t>
  </si>
  <si>
    <t>Забезпечення путівками дітей в літні табори для їх оздоровлення та відпочинку, в т.ч. на                                                                                                                                     -оздоровлення                                                                                                                                     -табори денного перебування</t>
  </si>
  <si>
    <t>150 000                                                                                                                                                                                                                                                                                                                                                                                           100 000                                 50 000</t>
  </si>
  <si>
    <t>грн</t>
  </si>
  <si>
    <t>Комплексна Програма реалізації молодіжної політики та розвитку фізичної культури і спорту у Хмельницькій міській територіальній громаді на 2017-2021 роки</t>
  </si>
  <si>
    <t xml:space="preserve"> Конституція України;  Бюджетний кодекс; Закон «Про місцеве самоврядування в Україні», “Про сприяння соціальному становленню та розвитку молоді в Україні”; Комплексна програма реалізації молодіжної політики та розвитку фізичної культури і спорту у Хмельницькій міській територіальної громаді на 2017-2021 роки, Рішення сесії  Хмельницької  міської ради від  23 грудня  2020 року №14   “Про бюджет  Хмельницької міської територіальної громади на 2021 рік»,  Рішення сесії Хмельницької міської ради від 21 квітня 2021 року №27 «Про внесення змін до бюджету  Хмельницької міської територіальної громади на 2021 рік».</t>
  </si>
  <si>
    <t xml:space="preserve">Наказ від   05.05.21 р. </t>
  </si>
  <si>
    <t>6-а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</si>
</sst>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25"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b/>
      <sz val="10"/>
      <name val="Times New Roman"/>
      <family val="1"/>
    </font>
    <font>
      <b/>
      <sz val="16"/>
      <name val="Times New Roman"/>
      <family val="1"/>
      <charset val="204"/>
    </font>
    <font>
      <sz val="12"/>
      <name val="Times New Roman"/>
      <family val="1"/>
    </font>
    <font>
      <sz val="12"/>
      <name val="Arial Cyr"/>
      <charset val="204"/>
    </font>
    <font>
      <b/>
      <sz val="12"/>
      <name val="Arial Cyr"/>
      <charset val="204"/>
    </font>
    <font>
      <sz val="11"/>
      <name val="Arial Cyr"/>
      <charset val="204"/>
    </font>
    <font>
      <b/>
      <sz val="12"/>
      <name val="Times New Roman CYR"/>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7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xf>
    <xf numFmtId="0" fontId="4" fillId="0" borderId="0" xfId="0" applyFont="1" applyAlignment="1">
      <alignment horizontal="center" vertical="center" wrapText="1"/>
    </xf>
    <xf numFmtId="4" fontId="8" fillId="0" borderId="0" xfId="0" applyNumberFormat="1" applyFont="1" applyBorder="1" applyAlignment="1">
      <alignment horizontal="center" vertical="center"/>
    </xf>
    <xf numFmtId="0" fontId="0" fillId="0" borderId="0" xfId="0" applyBorder="1" applyAlignment="1">
      <alignment vertical="top"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top" wrapText="1"/>
    </xf>
    <xf numFmtId="0" fontId="12" fillId="0" borderId="0" xfId="0" applyFont="1" applyBorder="1" applyAlignment="1"/>
    <xf numFmtId="4" fontId="2" fillId="0" borderId="0" xfId="0" applyNumberFormat="1" applyFont="1" applyBorder="1" applyAlignment="1">
      <alignment vertical="center"/>
    </xf>
    <xf numFmtId="0" fontId="24" fillId="0" borderId="0" xfId="0" applyFont="1" applyAlignment="1">
      <alignment horizontal="center" vertical="center" wrapText="1"/>
    </xf>
    <xf numFmtId="0" fontId="21" fillId="0" borderId="0" xfId="0" applyFont="1"/>
    <xf numFmtId="0" fontId="10" fillId="0" borderId="0" xfId="0" applyFont="1" applyBorder="1" applyAlignment="1">
      <alignment horizontal="center" vertical="center"/>
    </xf>
    <xf numFmtId="0" fontId="3" fillId="0" borderId="0" xfId="0" applyFont="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5" xfId="0" applyFont="1" applyBorder="1" applyAlignment="1">
      <alignment horizontal="center" vertical="top" wrapText="1"/>
    </xf>
    <xf numFmtId="0" fontId="3" fillId="0" borderId="5" xfId="0" applyFont="1" applyBorder="1" applyAlignment="1">
      <alignment horizontal="left"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0" fillId="0" borderId="5" xfId="0" quotePrefix="1"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horizontal="left" vertical="top" wrapText="1"/>
    </xf>
    <xf numFmtId="0" fontId="21" fillId="0" borderId="5" xfId="0" applyFont="1" applyBorder="1" applyAlignment="1">
      <alignment horizontal="left" vertical="top" wrapText="1"/>
    </xf>
    <xf numFmtId="0" fontId="3" fillId="0" borderId="0" xfId="0" applyFont="1" applyAlignment="1">
      <alignment vertical="center" wrapText="1"/>
    </xf>
    <xf numFmtId="0" fontId="6" fillId="0" borderId="5" xfId="0" applyFont="1" applyBorder="1" applyAlignment="1">
      <alignment horizontal="left" vertical="center" wrapText="1"/>
    </xf>
    <xf numFmtId="0" fontId="23" fillId="0" borderId="5" xfId="0" applyFont="1" applyBorder="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0" fontId="18" fillId="0" borderId="5" xfId="0" applyFont="1" applyBorder="1" applyAlignment="1">
      <alignment horizontal="left" vertical="top" wrapText="1"/>
    </xf>
    <xf numFmtId="0" fontId="17" fillId="0" borderId="5" xfId="0" applyFont="1" applyBorder="1" applyAlignment="1">
      <alignment horizontal="left" vertical="top" wrapText="1"/>
    </xf>
    <xf numFmtId="0" fontId="9" fillId="0" borderId="0" xfId="0" applyFont="1" applyBorder="1" applyAlignment="1">
      <alignment horizontal="left" vertical="center"/>
    </xf>
    <xf numFmtId="0" fontId="2" fillId="0" borderId="0" xfId="0" applyFont="1" applyAlignment="1">
      <alignment vertical="center" wrapText="1"/>
    </xf>
    <xf numFmtId="0" fontId="3" fillId="0" borderId="5" xfId="0" applyFont="1" applyBorder="1" applyAlignment="1">
      <alignment horizontal="left" vertical="center"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3" fillId="0" borderId="5" xfId="0" applyFont="1" applyBorder="1" applyAlignment="1">
      <alignment horizontal="left" vertical="top" wrapText="1"/>
    </xf>
    <xf numFmtId="0" fontId="0" fillId="0" borderId="5" xfId="0" applyBorder="1" applyAlignment="1">
      <alignment horizontal="left" vertical="top" wrapText="1"/>
    </xf>
    <xf numFmtId="0" fontId="2" fillId="0" borderId="5" xfId="0" applyFont="1" applyBorder="1" applyAlignment="1">
      <alignment horizontal="left" vertical="top" wrapText="1"/>
    </xf>
    <xf numFmtId="0" fontId="19" fillId="0" borderId="0" xfId="0" applyFont="1" applyAlignment="1">
      <alignment horizontal="center" vertical="center" wrapText="1"/>
    </xf>
    <xf numFmtId="0" fontId="13"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justify" vertical="center" wrapText="1"/>
    </xf>
    <xf numFmtId="3"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NumberFormat="1"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5" xfId="0" applyFont="1" applyBorder="1" applyAlignment="1">
      <alignment horizontal="left" vertical="top" wrapText="1"/>
    </xf>
    <xf numFmtId="0" fontId="3" fillId="0" borderId="2" xfId="0" applyNumberFormat="1"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2" xfId="0" applyNumberFormat="1"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NumberFormat="1"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3" fontId="4" fillId="0" borderId="1" xfId="0" applyNumberFormat="1" applyFont="1" applyBorder="1" applyAlignment="1">
      <alignment horizontal="center" vertical="center" wrapText="1"/>
    </xf>
    <xf numFmtId="0" fontId="7" fillId="0" borderId="0" xfId="0" applyFont="1" applyAlignment="1">
      <alignment horizontal="left"/>
    </xf>
    <xf numFmtId="0" fontId="20" fillId="0" borderId="0" xfId="0" applyFont="1" applyBorder="1" applyAlignment="1">
      <alignment horizontal="left" vertical="center" wrapText="1"/>
    </xf>
    <xf numFmtId="0" fontId="7" fillId="0" borderId="0" xfId="0" applyFont="1" applyBorder="1" applyAlignment="1">
      <alignment horizontal="left"/>
    </xf>
    <xf numFmtId="0" fontId="3"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center"/>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2" fillId="0" borderId="2"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14" fontId="12" fillId="0" borderId="5" xfId="0" applyNumberFormat="1" applyFont="1" applyBorder="1" applyAlignment="1">
      <alignment horizontal="center"/>
    </xf>
  </cellXfs>
  <cellStyles count="1">
    <cellStyle name="Звичайний" xfId="0" builtinId="0"/>
  </cellStyles>
  <dxfs count="8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4"/>
  <sheetViews>
    <sheetView tabSelected="1" topLeftCell="A109" zoomScaleNormal="100" zoomScaleSheetLayoutView="100" workbookViewId="0">
      <selection activeCell="A123" sqref="A123:H123"/>
    </sheetView>
  </sheetViews>
  <sheetFormatPr defaultColWidth="9.08984375" defaultRowHeight="13" x14ac:dyDescent="0.3"/>
  <cols>
    <col min="1" max="26" width="2.90625" style="1" customWidth="1"/>
    <col min="27" max="27" width="5.54296875" style="1" customWidth="1"/>
    <col min="28" max="28" width="0.453125" style="1" customWidth="1"/>
    <col min="29" max="54" width="2.90625" style="1" customWidth="1"/>
    <col min="55" max="55" width="3.54296875" style="1" customWidth="1"/>
    <col min="56" max="65" width="2.90625" style="1" customWidth="1"/>
    <col min="66" max="77" width="3" style="1" customWidth="1"/>
    <col min="78" max="78" width="4.54296875" style="1" customWidth="1"/>
    <col min="79" max="79" width="5.36328125" style="1" hidden="1" customWidth="1"/>
    <col min="80" max="16384" width="9.08984375" style="1"/>
  </cols>
  <sheetData>
    <row r="1" spans="1:77" ht="44.25" customHeight="1" x14ac:dyDescent="0.3">
      <c r="AO1" s="85" t="s">
        <v>35</v>
      </c>
      <c r="AP1" s="85"/>
      <c r="AQ1" s="85"/>
      <c r="AR1" s="85"/>
      <c r="AS1" s="85"/>
      <c r="AT1" s="85"/>
      <c r="AU1" s="85"/>
      <c r="AV1" s="85"/>
      <c r="AW1" s="85"/>
      <c r="AX1" s="85"/>
      <c r="AY1" s="85"/>
      <c r="AZ1" s="85"/>
      <c r="BA1" s="85"/>
      <c r="BB1" s="85"/>
      <c r="BC1" s="85"/>
      <c r="BD1" s="85"/>
      <c r="BE1" s="85"/>
      <c r="BF1" s="85"/>
      <c r="BG1" s="85"/>
      <c r="BH1" s="85"/>
      <c r="BI1" s="85"/>
      <c r="BJ1" s="85"/>
      <c r="BK1" s="85"/>
      <c r="BL1" s="85"/>
    </row>
    <row r="2" spans="1:77" ht="15.9" customHeight="1" x14ac:dyDescent="0.3">
      <c r="AO2" s="77" t="s">
        <v>0</v>
      </c>
      <c r="AP2" s="77"/>
      <c r="AQ2" s="77"/>
      <c r="AR2" s="77"/>
      <c r="AS2" s="77"/>
      <c r="AT2" s="77"/>
      <c r="AU2" s="77"/>
      <c r="AV2" s="77"/>
      <c r="AW2" s="77"/>
      <c r="AX2" s="77"/>
      <c r="AY2" s="77"/>
      <c r="AZ2" s="77"/>
      <c r="BA2" s="77"/>
      <c r="BB2" s="77"/>
      <c r="BC2" s="77"/>
      <c r="BD2" s="77"/>
      <c r="BE2" s="77"/>
      <c r="BF2" s="77"/>
      <c r="BG2" s="77"/>
      <c r="BH2" s="77"/>
      <c r="BI2" s="77"/>
      <c r="BJ2" s="77"/>
      <c r="BK2" s="77"/>
      <c r="BL2" s="77"/>
    </row>
    <row r="3" spans="1:77" ht="19.75" customHeight="1" x14ac:dyDescent="0.3">
      <c r="AO3" s="86" t="s">
        <v>82</v>
      </c>
      <c r="AP3" s="87"/>
      <c r="AQ3" s="87"/>
      <c r="AR3" s="87"/>
      <c r="AS3" s="87"/>
      <c r="AT3" s="87"/>
      <c r="AU3" s="87"/>
      <c r="AV3" s="87"/>
      <c r="AW3" s="87"/>
      <c r="AX3" s="87"/>
      <c r="AY3" s="87"/>
      <c r="AZ3" s="87"/>
      <c r="BA3" s="87"/>
      <c r="BB3" s="87"/>
      <c r="BC3" s="87"/>
      <c r="BD3" s="87"/>
      <c r="BE3" s="87"/>
      <c r="BF3" s="87"/>
      <c r="BG3" s="87"/>
      <c r="BH3" s="87"/>
      <c r="BI3" s="87"/>
      <c r="BJ3" s="87"/>
      <c r="BK3" s="87"/>
      <c r="BL3" s="87"/>
    </row>
    <row r="4" spans="1:77" x14ac:dyDescent="0.3">
      <c r="AO4" s="88" t="s">
        <v>20</v>
      </c>
      <c r="AP4" s="88"/>
      <c r="AQ4" s="88"/>
      <c r="AR4" s="88"/>
      <c r="AS4" s="88"/>
      <c r="AT4" s="88"/>
      <c r="AU4" s="88"/>
      <c r="AV4" s="88"/>
      <c r="AW4" s="88"/>
      <c r="AX4" s="88"/>
      <c r="AY4" s="88"/>
      <c r="AZ4" s="88"/>
      <c r="BA4" s="88"/>
      <c r="BB4" s="88"/>
      <c r="BC4" s="88"/>
      <c r="BD4" s="88"/>
      <c r="BE4" s="88"/>
      <c r="BF4" s="88"/>
      <c r="BG4" s="88"/>
      <c r="BH4" s="88"/>
      <c r="BI4" s="88"/>
      <c r="BJ4" s="88"/>
      <c r="BK4" s="88"/>
      <c r="BL4" s="88"/>
    </row>
    <row r="5" spans="1:77" ht="7.5" customHeight="1" x14ac:dyDescent="0.3">
      <c r="AO5" s="89"/>
      <c r="AP5" s="89"/>
      <c r="AQ5" s="89"/>
      <c r="AR5" s="89"/>
      <c r="AS5" s="89"/>
      <c r="AT5" s="89"/>
      <c r="AU5" s="89"/>
      <c r="AV5" s="89"/>
      <c r="AW5" s="89"/>
      <c r="AX5" s="89"/>
      <c r="AY5" s="89"/>
      <c r="AZ5" s="89"/>
      <c r="BA5" s="89"/>
      <c r="BB5" s="89"/>
      <c r="BC5" s="89"/>
      <c r="BD5" s="89"/>
      <c r="BE5" s="89"/>
      <c r="BF5" s="89"/>
    </row>
    <row r="6" spans="1:77" ht="13.25" customHeight="1" x14ac:dyDescent="0.3">
      <c r="AO6" s="67" t="s">
        <v>154</v>
      </c>
      <c r="AP6" s="67"/>
      <c r="AQ6" s="67"/>
      <c r="AR6" s="67"/>
      <c r="AS6" s="67"/>
      <c r="AT6" s="67"/>
      <c r="AU6" s="67"/>
      <c r="AV6" s="1" t="s">
        <v>63</v>
      </c>
      <c r="AW6" s="67" t="s">
        <v>155</v>
      </c>
      <c r="AX6" s="67"/>
      <c r="AY6" s="39"/>
      <c r="AZ6" s="39"/>
      <c r="BA6" s="39"/>
      <c r="BB6" s="39"/>
      <c r="BC6" s="39"/>
      <c r="BD6" s="39"/>
      <c r="BE6" s="39"/>
      <c r="BF6" s="39"/>
    </row>
    <row r="7" spans="1:77" ht="13.25" hidden="1" customHeight="1" x14ac:dyDescent="0.3">
      <c r="AO7" s="95" t="s">
        <v>80</v>
      </c>
      <c r="AP7" s="94"/>
      <c r="AQ7" s="94"/>
      <c r="AR7" s="94"/>
      <c r="AS7" s="94"/>
      <c r="AT7" s="94"/>
      <c r="AU7" s="94"/>
      <c r="AV7" s="1" t="s">
        <v>63</v>
      </c>
      <c r="AW7" s="95" t="s">
        <v>81</v>
      </c>
      <c r="AX7" s="94"/>
      <c r="AY7" s="94"/>
      <c r="AZ7" s="94"/>
      <c r="BA7" s="94"/>
      <c r="BB7" s="94"/>
      <c r="BC7" s="94"/>
      <c r="BD7" s="94"/>
      <c r="BE7" s="94"/>
      <c r="BF7" s="94"/>
    </row>
    <row r="8" spans="1:77" x14ac:dyDescent="0.3">
      <c r="AO8" s="35"/>
      <c r="AP8" s="35"/>
      <c r="AQ8" s="35"/>
      <c r="AR8" s="35"/>
      <c r="AS8" s="35"/>
      <c r="AT8" s="35"/>
      <c r="AU8" s="35"/>
      <c r="AW8" s="21"/>
      <c r="AX8" s="21"/>
      <c r="AY8" s="21"/>
      <c r="AZ8" s="21"/>
      <c r="BA8" s="21"/>
      <c r="BB8" s="21"/>
      <c r="BC8" s="21"/>
      <c r="BD8" s="21"/>
      <c r="BE8" s="21"/>
      <c r="BF8" s="21"/>
    </row>
    <row r="10" spans="1:77" ht="15.75" customHeight="1" x14ac:dyDescent="0.3">
      <c r="A10" s="96" t="s">
        <v>21</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row>
    <row r="11" spans="1:77" ht="20.399999999999999" customHeight="1" x14ac:dyDescent="0.3">
      <c r="A11" s="96" t="s">
        <v>88</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row>
    <row r="12" spans="1:77" ht="15.65" customHeight="1" x14ac:dyDescent="0.3">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77" customFormat="1" ht="17.399999999999999" customHeight="1" x14ac:dyDescent="0.25">
      <c r="A13" s="23" t="s">
        <v>53</v>
      </c>
      <c r="B13" s="91" t="s">
        <v>79</v>
      </c>
      <c r="C13" s="92"/>
      <c r="D13" s="92"/>
      <c r="E13" s="92"/>
      <c r="F13" s="92"/>
      <c r="G13" s="92"/>
      <c r="H13" s="92"/>
      <c r="I13" s="92"/>
      <c r="J13" s="92"/>
      <c r="K13" s="92"/>
      <c r="L13" s="92"/>
      <c r="M13" s="32"/>
      <c r="N13" s="97" t="s">
        <v>82</v>
      </c>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33"/>
      <c r="AU13" s="91" t="s">
        <v>86</v>
      </c>
      <c r="AV13" s="92"/>
      <c r="AW13" s="92"/>
      <c r="AX13" s="92"/>
      <c r="AY13" s="92"/>
      <c r="AZ13" s="92"/>
      <c r="BA13" s="92"/>
      <c r="BB13" s="92"/>
      <c r="BC13" s="33"/>
      <c r="BD13" s="33"/>
      <c r="BE13" s="33"/>
      <c r="BF13" s="33"/>
      <c r="BG13" s="33"/>
      <c r="BH13" s="33"/>
      <c r="BI13" s="33"/>
      <c r="BJ13" s="33"/>
      <c r="BK13" s="33"/>
      <c r="BL13" s="33"/>
      <c r="BM13" s="33"/>
      <c r="BN13" s="33"/>
      <c r="BO13" s="33"/>
      <c r="BP13" s="33"/>
      <c r="BQ13" s="33"/>
      <c r="BR13" s="33"/>
      <c r="BS13" s="33"/>
      <c r="BT13" s="33"/>
      <c r="BU13" s="33"/>
      <c r="BV13" s="33"/>
      <c r="BW13" s="33"/>
      <c r="BX13" s="33"/>
      <c r="BY13" s="33"/>
    </row>
    <row r="14" spans="1:77" customFormat="1" ht="24" customHeight="1" x14ac:dyDescent="0.25">
      <c r="A14" s="31"/>
      <c r="B14" s="71" t="s">
        <v>56</v>
      </c>
      <c r="C14" s="71"/>
      <c r="D14" s="71"/>
      <c r="E14" s="71"/>
      <c r="F14" s="71"/>
      <c r="G14" s="71"/>
      <c r="H14" s="71"/>
      <c r="I14" s="71"/>
      <c r="J14" s="71"/>
      <c r="K14" s="71"/>
      <c r="L14" s="71"/>
      <c r="M14" s="31"/>
      <c r="N14" s="72" t="s">
        <v>62</v>
      </c>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31"/>
      <c r="AU14" s="71" t="s">
        <v>55</v>
      </c>
      <c r="AV14" s="71"/>
      <c r="AW14" s="71"/>
      <c r="AX14" s="71"/>
      <c r="AY14" s="71"/>
      <c r="AZ14" s="71"/>
      <c r="BA14" s="71"/>
      <c r="BB14" s="71"/>
      <c r="BC14" s="31"/>
      <c r="BD14" s="31"/>
      <c r="BE14" s="31"/>
      <c r="BF14" s="31"/>
      <c r="BG14" s="31"/>
      <c r="BH14" s="31"/>
      <c r="BI14" s="31"/>
      <c r="BJ14" s="31"/>
      <c r="BK14" s="31"/>
      <c r="BL14" s="31"/>
      <c r="BM14" s="31"/>
      <c r="BN14" s="31"/>
      <c r="BO14" s="31"/>
      <c r="BP14" s="31"/>
      <c r="BQ14" s="31"/>
      <c r="BR14" s="31"/>
      <c r="BS14" s="31"/>
      <c r="BT14" s="31"/>
      <c r="BU14" s="31"/>
      <c r="BV14" s="31"/>
      <c r="BW14" s="31"/>
      <c r="BX14" s="31"/>
      <c r="BY14" s="31"/>
    </row>
    <row r="15" spans="1:77" customFormat="1" ht="12.5" x14ac:dyDescent="0.25">
      <c r="BE15" s="27"/>
      <c r="BF15" s="27"/>
      <c r="BG15" s="27"/>
      <c r="BH15" s="27"/>
      <c r="BI15" s="27"/>
      <c r="BJ15" s="27"/>
      <c r="BK15" s="27"/>
      <c r="BL15" s="27"/>
    </row>
    <row r="16" spans="1:77" customFormat="1" ht="13.75" customHeight="1" x14ac:dyDescent="0.25">
      <c r="A16" s="34" t="s">
        <v>4</v>
      </c>
      <c r="B16" s="91" t="s">
        <v>89</v>
      </c>
      <c r="C16" s="92"/>
      <c r="D16" s="92"/>
      <c r="E16" s="92"/>
      <c r="F16" s="92"/>
      <c r="G16" s="92"/>
      <c r="H16" s="92"/>
      <c r="I16" s="92"/>
      <c r="J16" s="92"/>
      <c r="K16" s="92"/>
      <c r="L16" s="92"/>
      <c r="M16" s="32"/>
      <c r="N16" s="93" t="s">
        <v>82</v>
      </c>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33"/>
      <c r="AU16" s="91" t="s">
        <v>86</v>
      </c>
      <c r="AV16" s="92"/>
      <c r="AW16" s="92"/>
      <c r="AX16" s="92"/>
      <c r="AY16" s="92"/>
      <c r="AZ16" s="92"/>
      <c r="BA16" s="92"/>
      <c r="BB16" s="92"/>
      <c r="BC16" s="24"/>
      <c r="BD16" s="24"/>
      <c r="BE16" s="24"/>
      <c r="BF16" s="24"/>
      <c r="BG16" s="24"/>
      <c r="BH16" s="24"/>
      <c r="BI16" s="24"/>
      <c r="BJ16" s="24"/>
      <c r="BK16" s="24"/>
      <c r="BL16" s="25"/>
      <c r="BM16" s="28"/>
      <c r="BN16" s="28"/>
      <c r="BO16" s="28"/>
      <c r="BP16" s="24"/>
      <c r="BQ16" s="24"/>
      <c r="BR16" s="24"/>
      <c r="BS16" s="24"/>
      <c r="BT16" s="24"/>
      <c r="BU16" s="24"/>
      <c r="BV16" s="24"/>
      <c r="BW16" s="24"/>
    </row>
    <row r="17" spans="1:79" customFormat="1" ht="24" customHeight="1" x14ac:dyDescent="0.25">
      <c r="A17" s="30"/>
      <c r="B17" s="71" t="s">
        <v>56</v>
      </c>
      <c r="C17" s="71"/>
      <c r="D17" s="71"/>
      <c r="E17" s="71"/>
      <c r="F17" s="71"/>
      <c r="G17" s="71"/>
      <c r="H17" s="71"/>
      <c r="I17" s="71"/>
      <c r="J17" s="71"/>
      <c r="K17" s="71"/>
      <c r="L17" s="71"/>
      <c r="M17" s="31"/>
      <c r="N17" s="72" t="s">
        <v>61</v>
      </c>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31"/>
      <c r="AU17" s="71" t="s">
        <v>55</v>
      </c>
      <c r="AV17" s="71"/>
      <c r="AW17" s="71"/>
      <c r="AX17" s="71"/>
      <c r="AY17" s="71"/>
      <c r="AZ17" s="71"/>
      <c r="BA17" s="71"/>
      <c r="BB17" s="71"/>
      <c r="BC17" s="26"/>
      <c r="BD17" s="26"/>
      <c r="BE17" s="26"/>
      <c r="BF17" s="26"/>
      <c r="BG17" s="26"/>
      <c r="BH17" s="26"/>
      <c r="BI17" s="26"/>
      <c r="BJ17" s="26"/>
      <c r="BK17" s="29"/>
      <c r="BL17" s="26"/>
      <c r="BM17" s="28"/>
      <c r="BN17" s="28"/>
      <c r="BO17" s="28"/>
      <c r="BP17" s="26"/>
      <c r="BQ17" s="26"/>
      <c r="BR17" s="26"/>
      <c r="BS17" s="26"/>
      <c r="BT17" s="26"/>
      <c r="BU17" s="26"/>
      <c r="BV17" s="26"/>
      <c r="BW17" s="26"/>
    </row>
    <row r="18" spans="1:79" customFormat="1" ht="12.5" x14ac:dyDescent="0.25"/>
    <row r="19" spans="1:79" s="46" customFormat="1" ht="20.5" customHeight="1" x14ac:dyDescent="0.35">
      <c r="A19" s="45" t="s">
        <v>54</v>
      </c>
      <c r="B19" s="73" t="s">
        <v>129</v>
      </c>
      <c r="C19" s="74"/>
      <c r="D19" s="74"/>
      <c r="E19" s="74"/>
      <c r="F19" s="74"/>
      <c r="G19" s="74"/>
      <c r="H19" s="74"/>
      <c r="I19" s="74"/>
      <c r="J19" s="74"/>
      <c r="K19" s="74"/>
      <c r="L19" s="74"/>
      <c r="N19" s="73" t="s">
        <v>131</v>
      </c>
      <c r="O19" s="74"/>
      <c r="P19" s="74"/>
      <c r="Q19" s="74"/>
      <c r="R19" s="74"/>
      <c r="S19" s="74"/>
      <c r="T19" s="74"/>
      <c r="U19" s="74"/>
      <c r="V19" s="74"/>
      <c r="W19" s="74"/>
      <c r="X19" s="74"/>
      <c r="Y19" s="74"/>
      <c r="Z19" s="47"/>
      <c r="AA19" s="73" t="s">
        <v>90</v>
      </c>
      <c r="AB19" s="74"/>
      <c r="AC19" s="74"/>
      <c r="AD19" s="74"/>
      <c r="AE19" s="74"/>
      <c r="AF19" s="74"/>
      <c r="AG19" s="74"/>
      <c r="AH19" s="74"/>
      <c r="AI19" s="74"/>
      <c r="AJ19" s="47"/>
      <c r="AK19" s="75" t="s">
        <v>130</v>
      </c>
      <c r="AL19" s="76"/>
      <c r="AM19" s="76"/>
      <c r="AN19" s="76"/>
      <c r="AO19" s="76"/>
      <c r="AP19" s="76"/>
      <c r="AQ19" s="76"/>
      <c r="AR19" s="76"/>
      <c r="AS19" s="76"/>
      <c r="AT19" s="76"/>
      <c r="AU19" s="76"/>
      <c r="AV19" s="76"/>
      <c r="AW19" s="76"/>
      <c r="AX19" s="76"/>
      <c r="AY19" s="76"/>
      <c r="AZ19" s="76"/>
      <c r="BA19" s="76"/>
      <c r="BB19" s="76"/>
      <c r="BC19" s="76"/>
      <c r="BD19" s="47"/>
      <c r="BE19" s="73" t="s">
        <v>87</v>
      </c>
      <c r="BF19" s="74"/>
      <c r="BG19" s="74"/>
      <c r="BH19" s="74"/>
      <c r="BI19" s="74"/>
      <c r="BJ19" s="74"/>
      <c r="BK19" s="74"/>
      <c r="BL19" s="74"/>
      <c r="BM19" s="47"/>
      <c r="BN19" s="47"/>
      <c r="BO19" s="47"/>
      <c r="BP19" s="47"/>
      <c r="BQ19" s="47"/>
      <c r="BR19" s="47"/>
      <c r="BS19" s="47"/>
      <c r="BT19" s="47"/>
      <c r="BU19" s="47"/>
      <c r="BV19" s="47"/>
      <c r="BW19" s="47"/>
      <c r="BX19" s="47"/>
      <c r="BY19" s="47"/>
      <c r="BZ19" s="47"/>
      <c r="CA19" s="47"/>
    </row>
    <row r="20" spans="1:79" customFormat="1" ht="25.5" customHeight="1" x14ac:dyDescent="0.25">
      <c r="B20" s="71" t="s">
        <v>56</v>
      </c>
      <c r="C20" s="71"/>
      <c r="D20" s="71"/>
      <c r="E20" s="71"/>
      <c r="F20" s="71"/>
      <c r="G20" s="71"/>
      <c r="H20" s="71"/>
      <c r="I20" s="71"/>
      <c r="J20" s="71"/>
      <c r="K20" s="71"/>
      <c r="L20" s="71"/>
      <c r="N20" s="71" t="s">
        <v>57</v>
      </c>
      <c r="O20" s="71"/>
      <c r="P20" s="71"/>
      <c r="Q20" s="71"/>
      <c r="R20" s="71"/>
      <c r="S20" s="71"/>
      <c r="T20" s="71"/>
      <c r="U20" s="71"/>
      <c r="V20" s="71"/>
      <c r="W20" s="71"/>
      <c r="X20" s="71"/>
      <c r="Y20" s="71"/>
      <c r="Z20" s="26"/>
      <c r="AA20" s="69" t="s">
        <v>58</v>
      </c>
      <c r="AB20" s="69"/>
      <c r="AC20" s="69"/>
      <c r="AD20" s="69"/>
      <c r="AE20" s="69"/>
      <c r="AF20" s="69"/>
      <c r="AG20" s="69"/>
      <c r="AH20" s="69"/>
      <c r="AI20" s="69"/>
      <c r="AJ20" s="26"/>
      <c r="AK20" s="70" t="s">
        <v>59</v>
      </c>
      <c r="AL20" s="70"/>
      <c r="AM20" s="70"/>
      <c r="AN20" s="70"/>
      <c r="AO20" s="70"/>
      <c r="AP20" s="70"/>
      <c r="AQ20" s="70"/>
      <c r="AR20" s="70"/>
      <c r="AS20" s="70"/>
      <c r="AT20" s="70"/>
      <c r="AU20" s="70"/>
      <c r="AV20" s="70"/>
      <c r="AW20" s="70"/>
      <c r="AX20" s="70"/>
      <c r="AY20" s="70"/>
      <c r="AZ20" s="70"/>
      <c r="BA20" s="70"/>
      <c r="BB20" s="70"/>
      <c r="BC20" s="70"/>
      <c r="BD20" s="26"/>
      <c r="BE20" s="71" t="s">
        <v>60</v>
      </c>
      <c r="BF20" s="71"/>
      <c r="BG20" s="71"/>
      <c r="BH20" s="71"/>
      <c r="BI20" s="71"/>
      <c r="BJ20" s="71"/>
      <c r="BK20" s="71"/>
      <c r="BL20" s="71"/>
      <c r="BM20" s="26"/>
      <c r="BN20" s="26"/>
      <c r="BO20" s="26"/>
      <c r="BP20" s="26"/>
      <c r="BQ20" s="26"/>
      <c r="BR20" s="26"/>
      <c r="BS20" s="26"/>
      <c r="BT20" s="26"/>
      <c r="BU20" s="26"/>
      <c r="BV20" s="26"/>
      <c r="BW20" s="26"/>
      <c r="BX20" s="26"/>
      <c r="BY20" s="26"/>
      <c r="BZ20" s="26"/>
      <c r="CA20" s="26"/>
    </row>
    <row r="21" spans="1:79" ht="6.75" customHeight="1" x14ac:dyDescent="0.3">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3">
      <c r="A22" s="99" t="s">
        <v>50</v>
      </c>
      <c r="B22" s="99"/>
      <c r="C22" s="99"/>
      <c r="D22" s="99"/>
      <c r="E22" s="99"/>
      <c r="F22" s="99"/>
      <c r="G22" s="99"/>
      <c r="H22" s="99"/>
      <c r="I22" s="99"/>
      <c r="J22" s="99"/>
      <c r="K22" s="99"/>
      <c r="L22" s="99"/>
      <c r="M22" s="99"/>
      <c r="N22" s="99"/>
      <c r="O22" s="99"/>
      <c r="P22" s="99"/>
      <c r="Q22" s="99"/>
      <c r="R22" s="99"/>
      <c r="S22" s="99"/>
      <c r="T22" s="99"/>
      <c r="U22" s="100">
        <f>AS22+I23</f>
        <v>6782786</v>
      </c>
      <c r="V22" s="100"/>
      <c r="W22" s="100"/>
      <c r="X22" s="100"/>
      <c r="Y22" s="100"/>
      <c r="Z22" s="100"/>
      <c r="AA22" s="100"/>
      <c r="AB22" s="100"/>
      <c r="AC22" s="100"/>
      <c r="AD22" s="100"/>
      <c r="AE22" s="101" t="s">
        <v>51</v>
      </c>
      <c r="AF22" s="101"/>
      <c r="AG22" s="101"/>
      <c r="AH22" s="101"/>
      <c r="AI22" s="101"/>
      <c r="AJ22" s="101"/>
      <c r="AK22" s="101"/>
      <c r="AL22" s="101"/>
      <c r="AM22" s="101"/>
      <c r="AN22" s="101"/>
      <c r="AO22" s="101"/>
      <c r="AP22" s="101"/>
      <c r="AQ22" s="101"/>
      <c r="AR22" s="101"/>
      <c r="AS22" s="100">
        <f>6768860+10926</f>
        <v>6779786</v>
      </c>
      <c r="AT22" s="100"/>
      <c r="AU22" s="100"/>
      <c r="AV22" s="100"/>
      <c r="AW22" s="100"/>
      <c r="AX22" s="100"/>
      <c r="AY22" s="100"/>
      <c r="AZ22" s="100"/>
      <c r="BA22" s="100"/>
      <c r="BB22" s="100"/>
      <c r="BC22" s="100"/>
      <c r="BD22" s="80" t="s">
        <v>23</v>
      </c>
      <c r="BE22" s="80"/>
      <c r="BF22" s="80"/>
      <c r="BG22" s="80"/>
      <c r="BH22" s="80"/>
      <c r="BI22" s="80"/>
      <c r="BJ22" s="80"/>
      <c r="BK22" s="80"/>
      <c r="BL22" s="80"/>
    </row>
    <row r="23" spans="1:79" ht="24.9" customHeight="1" x14ac:dyDescent="0.3">
      <c r="A23" s="80" t="s">
        <v>22</v>
      </c>
      <c r="B23" s="80"/>
      <c r="C23" s="80"/>
      <c r="D23" s="80"/>
      <c r="E23" s="80"/>
      <c r="F23" s="80"/>
      <c r="G23" s="80"/>
      <c r="H23" s="80"/>
      <c r="I23" s="100">
        <v>3000</v>
      </c>
      <c r="J23" s="100"/>
      <c r="K23" s="100"/>
      <c r="L23" s="100"/>
      <c r="M23" s="100"/>
      <c r="N23" s="100"/>
      <c r="O23" s="100"/>
      <c r="P23" s="100"/>
      <c r="Q23" s="100"/>
      <c r="R23" s="100"/>
      <c r="S23" s="100"/>
      <c r="T23" s="80" t="s">
        <v>24</v>
      </c>
      <c r="U23" s="80"/>
      <c r="V23" s="80"/>
      <c r="W23" s="80"/>
      <c r="X23" s="10"/>
      <c r="Y23" s="10"/>
      <c r="Z23" s="9"/>
      <c r="AA23" s="9"/>
      <c r="AB23" s="9"/>
      <c r="AC23" s="9"/>
      <c r="AD23" s="9"/>
      <c r="AE23" s="9"/>
      <c r="AF23" s="9"/>
      <c r="AG23" s="9"/>
      <c r="AH23" s="9"/>
      <c r="AI23" s="9"/>
      <c r="AJ23" s="9"/>
      <c r="AK23" s="9"/>
      <c r="AL23" s="9"/>
      <c r="AM23" s="9"/>
      <c r="AN23" s="11"/>
      <c r="AO23" s="11"/>
      <c r="AP23" s="11"/>
      <c r="AQ23" s="11"/>
      <c r="AR23" s="11"/>
      <c r="AS23" s="8"/>
      <c r="AT23" s="8"/>
      <c r="AU23" s="8"/>
      <c r="AV23" s="8"/>
      <c r="AW23" s="8"/>
      <c r="AX23" s="8"/>
      <c r="AY23" s="8"/>
      <c r="AZ23" s="8"/>
      <c r="BA23" s="8"/>
      <c r="BB23" s="8"/>
      <c r="BC23" s="8"/>
      <c r="BD23" s="11"/>
      <c r="BE23" s="11"/>
      <c r="BF23" s="11"/>
      <c r="BG23" s="11"/>
      <c r="BH23" s="11"/>
      <c r="BI23" s="11"/>
      <c r="BJ23" s="8"/>
      <c r="BK23" s="8"/>
      <c r="BL23" s="8"/>
    </row>
    <row r="24" spans="1:79" ht="12.75" customHeight="1" x14ac:dyDescent="0.3">
      <c r="A24" s="7"/>
      <c r="B24" s="7"/>
      <c r="C24" s="7"/>
      <c r="D24" s="7"/>
      <c r="E24" s="7"/>
      <c r="F24" s="7"/>
      <c r="G24" s="7"/>
      <c r="H24" s="7"/>
      <c r="I24" s="10"/>
      <c r="J24" s="10"/>
      <c r="K24" s="10"/>
      <c r="L24" s="10"/>
      <c r="M24" s="10"/>
      <c r="N24" s="10"/>
      <c r="O24" s="10"/>
      <c r="P24" s="10"/>
      <c r="Q24" s="10"/>
      <c r="R24" s="10"/>
      <c r="S24" s="10"/>
      <c r="T24" s="7"/>
      <c r="U24" s="7"/>
      <c r="V24" s="7"/>
      <c r="W24" s="7"/>
      <c r="X24" s="10"/>
      <c r="Y24" s="10"/>
      <c r="Z24" s="9"/>
      <c r="AA24" s="9"/>
      <c r="AB24" s="9"/>
      <c r="AC24" s="9"/>
      <c r="AD24" s="9"/>
      <c r="AE24" s="9"/>
      <c r="AF24" s="9"/>
      <c r="AG24" s="9"/>
      <c r="AH24" s="9"/>
      <c r="AI24" s="9"/>
      <c r="AJ24" s="9"/>
      <c r="AK24" s="9"/>
      <c r="AL24" s="9"/>
      <c r="AM24" s="9"/>
      <c r="AN24" s="11"/>
      <c r="AO24" s="11"/>
      <c r="AP24" s="11"/>
      <c r="AQ24" s="11"/>
      <c r="AR24" s="11"/>
      <c r="AS24" s="8"/>
      <c r="AT24" s="8"/>
      <c r="AU24" s="8"/>
      <c r="AV24" s="8"/>
      <c r="AW24" s="8"/>
      <c r="AX24" s="8"/>
      <c r="AY24" s="8"/>
      <c r="AZ24" s="8"/>
      <c r="BA24" s="8"/>
      <c r="BB24" s="8"/>
      <c r="BC24" s="8"/>
      <c r="BD24" s="11"/>
      <c r="BE24" s="11"/>
      <c r="BF24" s="11"/>
      <c r="BG24" s="11"/>
      <c r="BH24" s="11"/>
      <c r="BI24" s="11"/>
      <c r="BJ24" s="8"/>
      <c r="BK24" s="8"/>
      <c r="BL24" s="8"/>
    </row>
    <row r="25" spans="1:79" ht="15.75" customHeight="1" x14ac:dyDescent="0.3">
      <c r="A25" s="77" t="s">
        <v>37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row>
    <row r="26" spans="1:79" ht="63.65" customHeight="1" x14ac:dyDescent="0.3">
      <c r="A26" s="78" t="s">
        <v>153</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row>
    <row r="27" spans="1:79" ht="12.7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75" customHeight="1" x14ac:dyDescent="0.3">
      <c r="A28" s="80" t="s">
        <v>36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row>
    <row r="29" spans="1:79" ht="27.75" customHeight="1" x14ac:dyDescent="0.3">
      <c r="A29" s="81" t="s">
        <v>28</v>
      </c>
      <c r="B29" s="81"/>
      <c r="C29" s="81"/>
      <c r="D29" s="81"/>
      <c r="E29" s="81"/>
      <c r="F29" s="81"/>
      <c r="G29" s="82" t="s">
        <v>40</v>
      </c>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4"/>
    </row>
    <row r="30" spans="1:79" ht="15.5" hidden="1" x14ac:dyDescent="0.3">
      <c r="A30" s="98">
        <v>1</v>
      </c>
      <c r="B30" s="98"/>
      <c r="C30" s="98"/>
      <c r="D30" s="98"/>
      <c r="E30" s="98"/>
      <c r="F30" s="98"/>
      <c r="G30" s="82">
        <v>2</v>
      </c>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4"/>
    </row>
    <row r="31" spans="1:79" ht="16.75" customHeight="1" x14ac:dyDescent="0.3">
      <c r="A31" s="102">
        <v>1</v>
      </c>
      <c r="B31" s="102"/>
      <c r="C31" s="102"/>
      <c r="D31" s="102"/>
      <c r="E31" s="102"/>
      <c r="F31" s="102"/>
      <c r="G31" s="108" t="s">
        <v>133</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10"/>
      <c r="CA31" s="1" t="s">
        <v>49</v>
      </c>
    </row>
    <row r="32" spans="1:79" ht="15.5" x14ac:dyDescent="0.3">
      <c r="A32" s="102">
        <v>2</v>
      </c>
      <c r="B32" s="102"/>
      <c r="C32" s="102"/>
      <c r="D32" s="102"/>
      <c r="E32" s="102"/>
      <c r="F32" s="102"/>
      <c r="G32" s="103" t="s">
        <v>134</v>
      </c>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7"/>
      <c r="CA32" s="1" t="s">
        <v>48</v>
      </c>
    </row>
    <row r="33" spans="1:79" ht="12.75" customHeight="1" x14ac:dyDescent="0.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79" ht="15.9" customHeight="1" x14ac:dyDescent="0.3">
      <c r="A34" s="80" t="s">
        <v>38</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row>
    <row r="35" spans="1:79" ht="60.65" customHeight="1" x14ac:dyDescent="0.3">
      <c r="A35" s="68" t="s">
        <v>132</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3">
      <c r="A36" s="7"/>
      <c r="B36" s="7"/>
      <c r="C36" s="7"/>
      <c r="D36" s="7"/>
      <c r="E36" s="7"/>
      <c r="F36" s="7"/>
      <c r="G36" s="7"/>
      <c r="H36" s="7"/>
      <c r="I36" s="7"/>
      <c r="J36" s="7"/>
      <c r="K36" s="7"/>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row>
    <row r="37" spans="1:79" ht="15.75" customHeight="1" x14ac:dyDescent="0.3">
      <c r="A37" s="80" t="s">
        <v>39</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row>
    <row r="38" spans="1:79" ht="27.75" customHeight="1" x14ac:dyDescent="0.3">
      <c r="A38" s="81" t="s">
        <v>28</v>
      </c>
      <c r="B38" s="81"/>
      <c r="C38" s="81"/>
      <c r="D38" s="81"/>
      <c r="E38" s="81"/>
      <c r="F38" s="81"/>
      <c r="G38" s="82" t="s">
        <v>25</v>
      </c>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4"/>
    </row>
    <row r="39" spans="1:79" ht="33.65" customHeight="1" x14ac:dyDescent="0.3">
      <c r="A39" s="102">
        <v>1</v>
      </c>
      <c r="B39" s="102"/>
      <c r="C39" s="102"/>
      <c r="D39" s="102"/>
      <c r="E39" s="102"/>
      <c r="F39" s="102"/>
      <c r="G39" s="103" t="s">
        <v>136</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5"/>
    </row>
    <row r="40" spans="1:79" ht="31.25" customHeight="1" x14ac:dyDescent="0.3">
      <c r="A40" s="102">
        <v>2</v>
      </c>
      <c r="B40" s="102"/>
      <c r="C40" s="102"/>
      <c r="D40" s="102"/>
      <c r="E40" s="102"/>
      <c r="F40" s="102"/>
      <c r="G40" s="103" t="s">
        <v>137</v>
      </c>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7"/>
      <c r="CA40" s="1" t="s">
        <v>11</v>
      </c>
    </row>
    <row r="41" spans="1:79" ht="39.65" customHeight="1" x14ac:dyDescent="0.3">
      <c r="A41" s="102">
        <v>3</v>
      </c>
      <c r="B41" s="102"/>
      <c r="C41" s="102"/>
      <c r="D41" s="102"/>
      <c r="E41" s="102"/>
      <c r="F41" s="102"/>
      <c r="G41" s="112" t="s">
        <v>138</v>
      </c>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4"/>
      <c r="CA41" s="1" t="s">
        <v>12</v>
      </c>
    </row>
    <row r="42" spans="1:79" x14ac:dyDescent="0.3">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3">
      <c r="A43" s="80" t="s">
        <v>41</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15"/>
      <c r="BB43" s="15"/>
      <c r="BC43" s="15"/>
      <c r="BD43" s="15"/>
      <c r="BE43" s="15"/>
      <c r="BF43" s="15"/>
      <c r="BG43" s="15"/>
      <c r="BH43" s="15"/>
      <c r="BI43" s="15"/>
      <c r="BJ43" s="15"/>
      <c r="BK43" s="15"/>
      <c r="BL43" s="15"/>
    </row>
    <row r="44" spans="1:79" ht="15" customHeight="1" x14ac:dyDescent="0.3">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20"/>
      <c r="BB44" s="20"/>
      <c r="BC44" s="20"/>
      <c r="BD44" s="20"/>
      <c r="BE44" s="20"/>
      <c r="BF44" s="20"/>
      <c r="BG44" s="20"/>
      <c r="BH44" s="20"/>
      <c r="BI44" s="6"/>
      <c r="BJ44" s="6"/>
      <c r="BK44" s="6"/>
      <c r="BL44" s="6"/>
    </row>
    <row r="45" spans="1:79" ht="15.9" customHeight="1" x14ac:dyDescent="0.3">
      <c r="A45" s="98" t="s">
        <v>28</v>
      </c>
      <c r="B45" s="98"/>
      <c r="C45" s="98"/>
      <c r="D45" s="116" t="s">
        <v>26</v>
      </c>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8"/>
      <c r="AC45" s="98" t="s">
        <v>29</v>
      </c>
      <c r="AD45" s="98"/>
      <c r="AE45" s="98"/>
      <c r="AF45" s="98"/>
      <c r="AG45" s="98"/>
      <c r="AH45" s="98"/>
      <c r="AI45" s="98"/>
      <c r="AJ45" s="98"/>
      <c r="AK45" s="98" t="s">
        <v>30</v>
      </c>
      <c r="AL45" s="98"/>
      <c r="AM45" s="98"/>
      <c r="AN45" s="98"/>
      <c r="AO45" s="98"/>
      <c r="AP45" s="98"/>
      <c r="AQ45" s="98"/>
      <c r="AR45" s="98"/>
      <c r="AS45" s="98" t="s">
        <v>27</v>
      </c>
      <c r="AT45" s="98"/>
      <c r="AU45" s="98"/>
      <c r="AV45" s="98"/>
      <c r="AW45" s="98"/>
      <c r="AX45" s="98"/>
      <c r="AY45" s="98"/>
      <c r="AZ45" s="98"/>
      <c r="BA45" s="16"/>
      <c r="BB45" s="16"/>
      <c r="BC45" s="16"/>
      <c r="BD45" s="16"/>
      <c r="BE45" s="16"/>
      <c r="BF45" s="16"/>
      <c r="BG45" s="16"/>
      <c r="BH45" s="16"/>
    </row>
    <row r="46" spans="1:79" ht="29.15" customHeight="1" x14ac:dyDescent="0.3">
      <c r="A46" s="98"/>
      <c r="B46" s="98"/>
      <c r="C46" s="98"/>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1"/>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16"/>
      <c r="BB46" s="16"/>
      <c r="BC46" s="16"/>
      <c r="BD46" s="16"/>
      <c r="BE46" s="16"/>
      <c r="BF46" s="16"/>
      <c r="BG46" s="16"/>
      <c r="BH46" s="16"/>
    </row>
    <row r="47" spans="1:79" ht="15.5" x14ac:dyDescent="0.3">
      <c r="A47" s="102">
        <v>1</v>
      </c>
      <c r="B47" s="102"/>
      <c r="C47" s="102"/>
      <c r="D47" s="49">
        <v>2</v>
      </c>
      <c r="E47" s="50"/>
      <c r="F47" s="50"/>
      <c r="G47" s="50"/>
      <c r="H47" s="50"/>
      <c r="I47" s="50"/>
      <c r="J47" s="50"/>
      <c r="K47" s="50"/>
      <c r="L47" s="50"/>
      <c r="M47" s="50"/>
      <c r="N47" s="50"/>
      <c r="O47" s="50"/>
      <c r="P47" s="50"/>
      <c r="Q47" s="50"/>
      <c r="R47" s="50"/>
      <c r="S47" s="50"/>
      <c r="T47" s="50"/>
      <c r="U47" s="50"/>
      <c r="V47" s="50"/>
      <c r="W47" s="50"/>
      <c r="X47" s="50"/>
      <c r="Y47" s="50"/>
      <c r="Z47" s="50"/>
      <c r="AA47" s="50"/>
      <c r="AB47" s="51"/>
      <c r="AC47" s="102">
        <v>3</v>
      </c>
      <c r="AD47" s="102"/>
      <c r="AE47" s="102"/>
      <c r="AF47" s="102"/>
      <c r="AG47" s="102"/>
      <c r="AH47" s="102"/>
      <c r="AI47" s="102"/>
      <c r="AJ47" s="102"/>
      <c r="AK47" s="102">
        <v>4</v>
      </c>
      <c r="AL47" s="102"/>
      <c r="AM47" s="102"/>
      <c r="AN47" s="102"/>
      <c r="AO47" s="102"/>
      <c r="AP47" s="102"/>
      <c r="AQ47" s="102"/>
      <c r="AR47" s="102"/>
      <c r="AS47" s="102">
        <v>5</v>
      </c>
      <c r="AT47" s="102"/>
      <c r="AU47" s="102"/>
      <c r="AV47" s="102"/>
      <c r="AW47" s="102"/>
      <c r="AX47" s="102"/>
      <c r="AY47" s="102"/>
      <c r="AZ47" s="102"/>
      <c r="BA47" s="16"/>
      <c r="BB47" s="16"/>
      <c r="BC47" s="16"/>
      <c r="BD47" s="16"/>
      <c r="BE47" s="16"/>
      <c r="BF47" s="16"/>
      <c r="BG47" s="16"/>
      <c r="BH47" s="16"/>
    </row>
    <row r="48" spans="1:79" s="4" customFormat="1" ht="12.75" hidden="1" customHeight="1" x14ac:dyDescent="0.3">
      <c r="A48" s="102" t="s">
        <v>6</v>
      </c>
      <c r="B48" s="102"/>
      <c r="C48" s="102"/>
      <c r="D48" s="49" t="s">
        <v>7</v>
      </c>
      <c r="E48" s="50"/>
      <c r="F48" s="50"/>
      <c r="G48" s="50"/>
      <c r="H48" s="50"/>
      <c r="I48" s="50"/>
      <c r="J48" s="50"/>
      <c r="K48" s="50"/>
      <c r="L48" s="50"/>
      <c r="M48" s="50"/>
      <c r="N48" s="50"/>
      <c r="O48" s="50"/>
      <c r="P48" s="50"/>
      <c r="Q48" s="50"/>
      <c r="R48" s="50"/>
      <c r="S48" s="50"/>
      <c r="T48" s="50"/>
      <c r="U48" s="50"/>
      <c r="V48" s="50"/>
      <c r="W48" s="50"/>
      <c r="X48" s="50"/>
      <c r="Y48" s="50"/>
      <c r="Z48" s="50"/>
      <c r="AA48" s="50"/>
      <c r="AB48" s="51"/>
      <c r="AC48" s="122" t="s">
        <v>8</v>
      </c>
      <c r="AD48" s="122"/>
      <c r="AE48" s="122"/>
      <c r="AF48" s="122"/>
      <c r="AG48" s="122"/>
      <c r="AH48" s="122"/>
      <c r="AI48" s="122"/>
      <c r="AJ48" s="122"/>
      <c r="AK48" s="122" t="s">
        <v>9</v>
      </c>
      <c r="AL48" s="122"/>
      <c r="AM48" s="122"/>
      <c r="AN48" s="122"/>
      <c r="AO48" s="122"/>
      <c r="AP48" s="122"/>
      <c r="AQ48" s="122"/>
      <c r="AR48" s="122"/>
      <c r="AS48" s="123" t="s">
        <v>10</v>
      </c>
      <c r="AT48" s="122"/>
      <c r="AU48" s="122"/>
      <c r="AV48" s="122"/>
      <c r="AW48" s="122"/>
      <c r="AX48" s="122"/>
      <c r="AY48" s="122"/>
      <c r="AZ48" s="122"/>
      <c r="BA48" s="17"/>
      <c r="BB48" s="18"/>
      <c r="BC48" s="18"/>
      <c r="BD48" s="18"/>
      <c r="BE48" s="18"/>
      <c r="BF48" s="18"/>
      <c r="BG48" s="18"/>
      <c r="BH48" s="18"/>
      <c r="CA48" s="4" t="s">
        <v>13</v>
      </c>
    </row>
    <row r="49" spans="1:79" ht="82.25" customHeight="1" x14ac:dyDescent="0.3">
      <c r="A49" s="98">
        <v>1</v>
      </c>
      <c r="B49" s="98"/>
      <c r="C49" s="98"/>
      <c r="D49" s="124" t="s">
        <v>149</v>
      </c>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6"/>
      <c r="AC49" s="127" t="s">
        <v>150</v>
      </c>
      <c r="AD49" s="127"/>
      <c r="AE49" s="127"/>
      <c r="AF49" s="127"/>
      <c r="AG49" s="127"/>
      <c r="AH49" s="127"/>
      <c r="AI49" s="127"/>
      <c r="AJ49" s="127"/>
      <c r="AK49" s="127">
        <v>0</v>
      </c>
      <c r="AL49" s="127"/>
      <c r="AM49" s="127"/>
      <c r="AN49" s="127"/>
      <c r="AO49" s="127"/>
      <c r="AP49" s="127"/>
      <c r="AQ49" s="127"/>
      <c r="AR49" s="127"/>
      <c r="AS49" s="127" t="s">
        <v>150</v>
      </c>
      <c r="AT49" s="127"/>
      <c r="AU49" s="127"/>
      <c r="AV49" s="127"/>
      <c r="AW49" s="127"/>
      <c r="AX49" s="127"/>
      <c r="AY49" s="127"/>
      <c r="AZ49" s="127"/>
      <c r="BA49" s="19"/>
      <c r="BB49" s="19"/>
      <c r="BC49" s="44"/>
      <c r="BD49" s="44"/>
      <c r="BE49" s="44"/>
      <c r="BF49" s="44"/>
      <c r="BG49" s="19"/>
      <c r="BH49" s="19"/>
      <c r="CA49" s="1" t="s">
        <v>14</v>
      </c>
    </row>
    <row r="50" spans="1:79" ht="36" customHeight="1" x14ac:dyDescent="0.3">
      <c r="A50" s="98">
        <v>2</v>
      </c>
      <c r="B50" s="98"/>
      <c r="C50" s="98"/>
      <c r="D50" s="103" t="s">
        <v>135</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127">
        <v>764355</v>
      </c>
      <c r="AD50" s="127"/>
      <c r="AE50" s="127"/>
      <c r="AF50" s="127"/>
      <c r="AG50" s="127"/>
      <c r="AH50" s="127"/>
      <c r="AI50" s="127"/>
      <c r="AJ50" s="127"/>
      <c r="AK50" s="127">
        <v>0</v>
      </c>
      <c r="AL50" s="127"/>
      <c r="AM50" s="127"/>
      <c r="AN50" s="127"/>
      <c r="AO50" s="127"/>
      <c r="AP50" s="127"/>
      <c r="AQ50" s="127"/>
      <c r="AR50" s="127"/>
      <c r="AS50" s="127">
        <f t="shared" ref="AS50:AS55" si="0">AC50+AK50</f>
        <v>764355</v>
      </c>
      <c r="AT50" s="127"/>
      <c r="AU50" s="127"/>
      <c r="AV50" s="127"/>
      <c r="AW50" s="127"/>
      <c r="AX50" s="127"/>
      <c r="AY50" s="127"/>
      <c r="AZ50" s="127"/>
      <c r="BA50" s="19"/>
      <c r="BB50" s="19"/>
      <c r="BC50" s="44"/>
      <c r="BD50" s="44"/>
      <c r="BE50" s="44"/>
      <c r="BF50" s="44"/>
      <c r="BG50" s="44"/>
      <c r="BH50" s="44"/>
      <c r="BI50" s="44"/>
    </row>
    <row r="51" spans="1:79" ht="23.4" hidden="1" customHeight="1" x14ac:dyDescent="0.3">
      <c r="A51" s="98">
        <v>3</v>
      </c>
      <c r="B51" s="98"/>
      <c r="C51" s="98"/>
      <c r="D51" s="103" t="s">
        <v>91</v>
      </c>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5"/>
      <c r="AC51" s="127">
        <v>0</v>
      </c>
      <c r="AD51" s="127"/>
      <c r="AE51" s="127"/>
      <c r="AF51" s="127"/>
      <c r="AG51" s="127"/>
      <c r="AH51" s="127"/>
      <c r="AI51" s="127"/>
      <c r="AJ51" s="127"/>
      <c r="AK51" s="127">
        <v>0</v>
      </c>
      <c r="AL51" s="127"/>
      <c r="AM51" s="127"/>
      <c r="AN51" s="127"/>
      <c r="AO51" s="127"/>
      <c r="AP51" s="127"/>
      <c r="AQ51" s="127"/>
      <c r="AR51" s="127"/>
      <c r="AS51" s="127">
        <f t="shared" si="0"/>
        <v>0</v>
      </c>
      <c r="AT51" s="127"/>
      <c r="AU51" s="127"/>
      <c r="AV51" s="127"/>
      <c r="AW51" s="127"/>
      <c r="AX51" s="127"/>
      <c r="AY51" s="127"/>
      <c r="AZ51" s="127"/>
      <c r="BA51" s="19"/>
      <c r="BB51" s="19"/>
      <c r="BC51" s="19"/>
      <c r="BD51" s="19"/>
      <c r="BE51" s="19"/>
      <c r="BF51" s="19"/>
      <c r="BG51" s="19"/>
      <c r="BH51" s="19"/>
    </row>
    <row r="52" spans="1:79" ht="35.4" hidden="1" customHeight="1" x14ac:dyDescent="0.3">
      <c r="A52" s="98">
        <v>4</v>
      </c>
      <c r="B52" s="98"/>
      <c r="C52" s="98"/>
      <c r="D52" s="103" t="s">
        <v>96</v>
      </c>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5"/>
      <c r="AC52" s="127">
        <v>0</v>
      </c>
      <c r="AD52" s="127"/>
      <c r="AE52" s="127"/>
      <c r="AF52" s="127"/>
      <c r="AG52" s="127"/>
      <c r="AH52" s="127"/>
      <c r="AI52" s="127"/>
      <c r="AJ52" s="127"/>
      <c r="AK52" s="127">
        <v>0</v>
      </c>
      <c r="AL52" s="127"/>
      <c r="AM52" s="127"/>
      <c r="AN52" s="127"/>
      <c r="AO52" s="127"/>
      <c r="AP52" s="127"/>
      <c r="AQ52" s="127"/>
      <c r="AR52" s="127"/>
      <c r="AS52" s="127">
        <f t="shared" si="0"/>
        <v>0</v>
      </c>
      <c r="AT52" s="127"/>
      <c r="AU52" s="127"/>
      <c r="AV52" s="127"/>
      <c r="AW52" s="127"/>
      <c r="AX52" s="127"/>
      <c r="AY52" s="127"/>
      <c r="AZ52" s="127"/>
      <c r="BA52" s="19"/>
      <c r="BB52" s="19"/>
      <c r="BC52" s="19"/>
      <c r="BD52" s="19"/>
      <c r="BE52" s="19"/>
      <c r="BF52" s="19"/>
      <c r="BG52" s="19"/>
      <c r="BH52" s="19"/>
    </row>
    <row r="53" spans="1:79" ht="42" customHeight="1" x14ac:dyDescent="0.3">
      <c r="A53" s="98">
        <v>3</v>
      </c>
      <c r="B53" s="98"/>
      <c r="C53" s="98"/>
      <c r="D53" s="103" t="s">
        <v>97</v>
      </c>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5"/>
      <c r="AC53" s="127">
        <f>1388285+10926</f>
        <v>1399211</v>
      </c>
      <c r="AD53" s="127"/>
      <c r="AE53" s="127"/>
      <c r="AF53" s="127"/>
      <c r="AG53" s="127"/>
      <c r="AH53" s="127"/>
      <c r="AI53" s="127"/>
      <c r="AJ53" s="127"/>
      <c r="AK53" s="127">
        <v>3000</v>
      </c>
      <c r="AL53" s="127"/>
      <c r="AM53" s="127"/>
      <c r="AN53" s="127"/>
      <c r="AO53" s="127"/>
      <c r="AP53" s="127"/>
      <c r="AQ53" s="127"/>
      <c r="AR53" s="127"/>
      <c r="AS53" s="127">
        <f t="shared" si="0"/>
        <v>1402211</v>
      </c>
      <c r="AT53" s="127"/>
      <c r="AU53" s="127"/>
      <c r="AV53" s="127"/>
      <c r="AW53" s="127"/>
      <c r="AX53" s="127"/>
      <c r="AY53" s="127"/>
      <c r="AZ53" s="127"/>
      <c r="BA53" s="19"/>
      <c r="BB53" s="19"/>
      <c r="BC53" s="19"/>
      <c r="BD53" s="19"/>
      <c r="BE53" s="19"/>
      <c r="BF53" s="19"/>
      <c r="BG53" s="19"/>
      <c r="BH53" s="19"/>
    </row>
    <row r="54" spans="1:79" ht="31.75" customHeight="1" x14ac:dyDescent="0.3">
      <c r="A54" s="98">
        <v>4</v>
      </c>
      <c r="B54" s="98"/>
      <c r="C54" s="98"/>
      <c r="D54" s="103" t="s">
        <v>98</v>
      </c>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5"/>
      <c r="AC54" s="127">
        <v>4466220</v>
      </c>
      <c r="AD54" s="127"/>
      <c r="AE54" s="127"/>
      <c r="AF54" s="127"/>
      <c r="AG54" s="127"/>
      <c r="AH54" s="127"/>
      <c r="AI54" s="127"/>
      <c r="AJ54" s="127"/>
      <c r="AK54" s="127">
        <v>0</v>
      </c>
      <c r="AL54" s="127"/>
      <c r="AM54" s="127"/>
      <c r="AN54" s="127"/>
      <c r="AO54" s="127"/>
      <c r="AP54" s="127"/>
      <c r="AQ54" s="127"/>
      <c r="AR54" s="127"/>
      <c r="AS54" s="127">
        <f t="shared" si="0"/>
        <v>4466220</v>
      </c>
      <c r="AT54" s="127"/>
      <c r="AU54" s="127"/>
      <c r="AV54" s="127"/>
      <c r="AW54" s="127"/>
      <c r="AX54" s="127"/>
      <c r="AY54" s="127"/>
      <c r="AZ54" s="127"/>
      <c r="BA54" s="19"/>
      <c r="BB54" s="19"/>
      <c r="BC54" s="19"/>
      <c r="BD54" s="19"/>
      <c r="BE54" s="19"/>
      <c r="BF54" s="19"/>
      <c r="BG54" s="19"/>
      <c r="BH54" s="19"/>
    </row>
    <row r="55" spans="1:79" s="4" customFormat="1" ht="19.75" customHeight="1" x14ac:dyDescent="0.3">
      <c r="A55" s="128"/>
      <c r="B55" s="128"/>
      <c r="C55" s="128"/>
      <c r="D55" s="129" t="s">
        <v>64</v>
      </c>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1"/>
      <c r="AC55" s="132">
        <f>6768860+10926</f>
        <v>6779786</v>
      </c>
      <c r="AD55" s="132"/>
      <c r="AE55" s="132"/>
      <c r="AF55" s="132"/>
      <c r="AG55" s="132"/>
      <c r="AH55" s="132"/>
      <c r="AI55" s="132"/>
      <c r="AJ55" s="132"/>
      <c r="AK55" s="132">
        <v>3000</v>
      </c>
      <c r="AL55" s="132"/>
      <c r="AM55" s="132"/>
      <c r="AN55" s="132"/>
      <c r="AO55" s="132"/>
      <c r="AP55" s="132"/>
      <c r="AQ55" s="132"/>
      <c r="AR55" s="132"/>
      <c r="AS55" s="132">
        <f t="shared" si="0"/>
        <v>6782786</v>
      </c>
      <c r="AT55" s="132"/>
      <c r="AU55" s="132"/>
      <c r="AV55" s="132"/>
      <c r="AW55" s="132"/>
      <c r="AX55" s="132"/>
      <c r="AY55" s="132"/>
      <c r="AZ55" s="132"/>
      <c r="BA55" s="38"/>
      <c r="BB55" s="38"/>
      <c r="BC55" s="38"/>
      <c r="BD55" s="38"/>
      <c r="BE55" s="38"/>
      <c r="BF55" s="38"/>
      <c r="BG55" s="38"/>
      <c r="BH55" s="38"/>
    </row>
    <row r="57" spans="1:79" ht="15.75" customHeight="1" x14ac:dyDescent="0.3">
      <c r="A57" s="77" t="s">
        <v>42</v>
      </c>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row>
    <row r="58" spans="1:79" ht="15" customHeight="1" x14ac:dyDescent="0.3">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6"/>
      <c r="BA58" s="6"/>
      <c r="BB58" s="6"/>
      <c r="BC58" s="6"/>
      <c r="BD58" s="6"/>
      <c r="BE58" s="6"/>
      <c r="BF58" s="6"/>
      <c r="BG58" s="6"/>
      <c r="BH58" s="6"/>
      <c r="BI58" s="6"/>
      <c r="BJ58" s="6"/>
      <c r="BK58" s="6"/>
      <c r="BL58" s="6"/>
    </row>
    <row r="59" spans="1:79" ht="15.9" customHeight="1" x14ac:dyDescent="0.3">
      <c r="A59" s="98" t="s">
        <v>28</v>
      </c>
      <c r="B59" s="98"/>
      <c r="C59" s="98"/>
      <c r="D59" s="116" t="s">
        <v>34</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98" t="s">
        <v>29</v>
      </c>
      <c r="AC59" s="98"/>
      <c r="AD59" s="98"/>
      <c r="AE59" s="98"/>
      <c r="AF59" s="98"/>
      <c r="AG59" s="98"/>
      <c r="AH59" s="98"/>
      <c r="AI59" s="98"/>
      <c r="AJ59" s="98" t="s">
        <v>30</v>
      </c>
      <c r="AK59" s="98"/>
      <c r="AL59" s="98"/>
      <c r="AM59" s="98"/>
      <c r="AN59" s="98"/>
      <c r="AO59" s="98"/>
      <c r="AP59" s="98"/>
      <c r="AQ59" s="98"/>
      <c r="AR59" s="98" t="s">
        <v>27</v>
      </c>
      <c r="AS59" s="98"/>
      <c r="AT59" s="98"/>
      <c r="AU59" s="98"/>
      <c r="AV59" s="98"/>
      <c r="AW59" s="98"/>
      <c r="AX59" s="98"/>
      <c r="AY59" s="98"/>
    </row>
    <row r="60" spans="1:79" ht="29.15" customHeight="1" x14ac:dyDescent="0.3">
      <c r="A60" s="98"/>
      <c r="B60" s="98"/>
      <c r="C60" s="98"/>
      <c r="D60" s="119"/>
      <c r="E60" s="120"/>
      <c r="F60" s="120"/>
      <c r="G60" s="120"/>
      <c r="H60" s="120"/>
      <c r="I60" s="120"/>
      <c r="J60" s="120"/>
      <c r="K60" s="120"/>
      <c r="L60" s="120"/>
      <c r="M60" s="120"/>
      <c r="N60" s="120"/>
      <c r="O60" s="120"/>
      <c r="P60" s="120"/>
      <c r="Q60" s="120"/>
      <c r="R60" s="120"/>
      <c r="S60" s="120"/>
      <c r="T60" s="120"/>
      <c r="U60" s="120"/>
      <c r="V60" s="120"/>
      <c r="W60" s="120"/>
      <c r="X60" s="120"/>
      <c r="Y60" s="120"/>
      <c r="Z60" s="120"/>
      <c r="AA60" s="121"/>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row>
    <row r="61" spans="1:79" ht="15.75" customHeight="1" x14ac:dyDescent="0.3">
      <c r="A61" s="102">
        <v>1</v>
      </c>
      <c r="B61" s="102"/>
      <c r="C61" s="102"/>
      <c r="D61" s="49">
        <v>2</v>
      </c>
      <c r="E61" s="50"/>
      <c r="F61" s="50"/>
      <c r="G61" s="50"/>
      <c r="H61" s="50"/>
      <c r="I61" s="50"/>
      <c r="J61" s="50"/>
      <c r="K61" s="50"/>
      <c r="L61" s="50"/>
      <c r="M61" s="50"/>
      <c r="N61" s="50"/>
      <c r="O61" s="50"/>
      <c r="P61" s="50"/>
      <c r="Q61" s="50"/>
      <c r="R61" s="50"/>
      <c r="S61" s="50"/>
      <c r="T61" s="50"/>
      <c r="U61" s="50"/>
      <c r="V61" s="50"/>
      <c r="W61" s="50"/>
      <c r="X61" s="50"/>
      <c r="Y61" s="50"/>
      <c r="Z61" s="50"/>
      <c r="AA61" s="51"/>
      <c r="AB61" s="102">
        <v>3</v>
      </c>
      <c r="AC61" s="102"/>
      <c r="AD61" s="102"/>
      <c r="AE61" s="102"/>
      <c r="AF61" s="102"/>
      <c r="AG61" s="102"/>
      <c r="AH61" s="102"/>
      <c r="AI61" s="102"/>
      <c r="AJ61" s="102">
        <v>4</v>
      </c>
      <c r="AK61" s="102"/>
      <c r="AL61" s="102"/>
      <c r="AM61" s="102"/>
      <c r="AN61" s="102"/>
      <c r="AO61" s="102"/>
      <c r="AP61" s="102"/>
      <c r="AQ61" s="102"/>
      <c r="AR61" s="102">
        <v>5</v>
      </c>
      <c r="AS61" s="102"/>
      <c r="AT61" s="102"/>
      <c r="AU61" s="102"/>
      <c r="AV61" s="102"/>
      <c r="AW61" s="102"/>
      <c r="AX61" s="102"/>
      <c r="AY61" s="102"/>
    </row>
    <row r="62" spans="1:79" ht="50.4" customHeight="1" x14ac:dyDescent="0.3">
      <c r="A62" s="102">
        <v>1</v>
      </c>
      <c r="B62" s="102"/>
      <c r="C62" s="102"/>
      <c r="D62" s="108" t="s">
        <v>152</v>
      </c>
      <c r="E62" s="109"/>
      <c r="F62" s="109"/>
      <c r="G62" s="109"/>
      <c r="H62" s="109"/>
      <c r="I62" s="109"/>
      <c r="J62" s="109"/>
      <c r="K62" s="109"/>
      <c r="L62" s="109"/>
      <c r="M62" s="109"/>
      <c r="N62" s="109"/>
      <c r="O62" s="109"/>
      <c r="P62" s="109"/>
      <c r="Q62" s="109"/>
      <c r="R62" s="109"/>
      <c r="S62" s="109"/>
      <c r="T62" s="109"/>
      <c r="U62" s="109"/>
      <c r="V62" s="109"/>
      <c r="W62" s="109"/>
      <c r="X62" s="109"/>
      <c r="Y62" s="109"/>
      <c r="Z62" s="109"/>
      <c r="AA62" s="110"/>
      <c r="AB62" s="127">
        <f>AC55</f>
        <v>6779786</v>
      </c>
      <c r="AC62" s="127"/>
      <c r="AD62" s="127"/>
      <c r="AE62" s="127"/>
      <c r="AF62" s="127"/>
      <c r="AG62" s="127"/>
      <c r="AH62" s="127"/>
      <c r="AI62" s="127"/>
      <c r="AJ62" s="127">
        <f>AK55</f>
        <v>3000</v>
      </c>
      <c r="AK62" s="127"/>
      <c r="AL62" s="127"/>
      <c r="AM62" s="127"/>
      <c r="AN62" s="127"/>
      <c r="AO62" s="127"/>
      <c r="AP62" s="127"/>
      <c r="AQ62" s="127"/>
      <c r="AR62" s="127">
        <f>AS55</f>
        <v>6782786</v>
      </c>
      <c r="AS62" s="127"/>
      <c r="AT62" s="127"/>
      <c r="AU62" s="127"/>
      <c r="AV62" s="127"/>
      <c r="AW62" s="127"/>
      <c r="AX62" s="127"/>
      <c r="AY62" s="127"/>
      <c r="CA62" s="1" t="s">
        <v>15</v>
      </c>
    </row>
    <row r="63" spans="1:79" s="4" customFormat="1" ht="18.649999999999999" customHeight="1" x14ac:dyDescent="0.3">
      <c r="A63" s="146"/>
      <c r="B63" s="146"/>
      <c r="C63" s="146"/>
      <c r="D63" s="129" t="s">
        <v>27</v>
      </c>
      <c r="E63" s="148"/>
      <c r="F63" s="148"/>
      <c r="G63" s="148"/>
      <c r="H63" s="148"/>
      <c r="I63" s="148"/>
      <c r="J63" s="148"/>
      <c r="K63" s="148"/>
      <c r="L63" s="148"/>
      <c r="M63" s="148"/>
      <c r="N63" s="148"/>
      <c r="O63" s="148"/>
      <c r="P63" s="148"/>
      <c r="Q63" s="148"/>
      <c r="R63" s="148"/>
      <c r="S63" s="148"/>
      <c r="T63" s="148"/>
      <c r="U63" s="148"/>
      <c r="V63" s="148"/>
      <c r="W63" s="148"/>
      <c r="X63" s="148"/>
      <c r="Y63" s="148"/>
      <c r="Z63" s="148"/>
      <c r="AA63" s="149"/>
      <c r="AB63" s="132">
        <f>AB62</f>
        <v>6779786</v>
      </c>
      <c r="AC63" s="132"/>
      <c r="AD63" s="132"/>
      <c r="AE63" s="132"/>
      <c r="AF63" s="132"/>
      <c r="AG63" s="132"/>
      <c r="AH63" s="132"/>
      <c r="AI63" s="132"/>
      <c r="AJ63" s="132">
        <f>AJ62</f>
        <v>3000</v>
      </c>
      <c r="AK63" s="132"/>
      <c r="AL63" s="132"/>
      <c r="AM63" s="132"/>
      <c r="AN63" s="132"/>
      <c r="AO63" s="132"/>
      <c r="AP63" s="132"/>
      <c r="AQ63" s="132"/>
      <c r="AR63" s="132">
        <f>AB63+AJ63</f>
        <v>6782786</v>
      </c>
      <c r="AS63" s="132"/>
      <c r="AT63" s="132"/>
      <c r="AU63" s="132"/>
      <c r="AV63" s="132"/>
      <c r="AW63" s="132"/>
      <c r="AX63" s="132"/>
      <c r="AY63" s="132"/>
      <c r="CA63" s="4" t="s">
        <v>16</v>
      </c>
    </row>
    <row r="65" spans="1:79" ht="15.75" customHeight="1" x14ac:dyDescent="0.3">
      <c r="A65" s="80" t="s">
        <v>43</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row>
    <row r="66" spans="1:79" ht="30" customHeight="1" x14ac:dyDescent="0.3">
      <c r="A66" s="98" t="s">
        <v>28</v>
      </c>
      <c r="B66" s="98"/>
      <c r="C66" s="98"/>
      <c r="D66" s="98"/>
      <c r="E66" s="98"/>
      <c r="F66" s="98"/>
      <c r="G66" s="154" t="s">
        <v>44</v>
      </c>
      <c r="H66" s="155"/>
      <c r="I66" s="155"/>
      <c r="J66" s="155"/>
      <c r="K66" s="155"/>
      <c r="L66" s="155"/>
      <c r="M66" s="155"/>
      <c r="N66" s="155"/>
      <c r="O66" s="155"/>
      <c r="P66" s="155"/>
      <c r="Q66" s="155"/>
      <c r="R66" s="155"/>
      <c r="S66" s="155"/>
      <c r="T66" s="155"/>
      <c r="U66" s="155"/>
      <c r="V66" s="155"/>
      <c r="W66" s="155"/>
      <c r="X66" s="155"/>
      <c r="Y66" s="156"/>
      <c r="Z66" s="98" t="s">
        <v>2</v>
      </c>
      <c r="AA66" s="98"/>
      <c r="AB66" s="98"/>
      <c r="AC66" s="98"/>
      <c r="AD66" s="98"/>
      <c r="AE66" s="98" t="s">
        <v>1</v>
      </c>
      <c r="AF66" s="98"/>
      <c r="AG66" s="98"/>
      <c r="AH66" s="98"/>
      <c r="AI66" s="98"/>
      <c r="AJ66" s="98"/>
      <c r="AK66" s="98"/>
      <c r="AL66" s="98"/>
      <c r="AM66" s="98"/>
      <c r="AN66" s="98"/>
      <c r="AO66" s="154" t="s">
        <v>29</v>
      </c>
      <c r="AP66" s="155"/>
      <c r="AQ66" s="155"/>
      <c r="AR66" s="155"/>
      <c r="AS66" s="155"/>
      <c r="AT66" s="155"/>
      <c r="AU66" s="155"/>
      <c r="AV66" s="156"/>
      <c r="AW66" s="154" t="s">
        <v>30</v>
      </c>
      <c r="AX66" s="155"/>
      <c r="AY66" s="155"/>
      <c r="AZ66" s="155"/>
      <c r="BA66" s="155"/>
      <c r="BB66" s="155"/>
      <c r="BC66" s="155"/>
      <c r="BD66" s="156"/>
      <c r="BE66" s="154" t="s">
        <v>27</v>
      </c>
      <c r="BF66" s="155"/>
      <c r="BG66" s="155"/>
      <c r="BH66" s="155"/>
      <c r="BI66" s="155"/>
      <c r="BJ66" s="155"/>
      <c r="BK66" s="155"/>
      <c r="BL66" s="156"/>
    </row>
    <row r="67" spans="1:79" ht="15.75" customHeight="1" x14ac:dyDescent="0.3">
      <c r="A67" s="98">
        <v>1</v>
      </c>
      <c r="B67" s="98"/>
      <c r="C67" s="98"/>
      <c r="D67" s="98"/>
      <c r="E67" s="98"/>
      <c r="F67" s="98"/>
      <c r="G67" s="154">
        <v>2</v>
      </c>
      <c r="H67" s="155"/>
      <c r="I67" s="155"/>
      <c r="J67" s="155"/>
      <c r="K67" s="155"/>
      <c r="L67" s="155"/>
      <c r="M67" s="155"/>
      <c r="N67" s="155"/>
      <c r="O67" s="155"/>
      <c r="P67" s="155"/>
      <c r="Q67" s="155"/>
      <c r="R67" s="155"/>
      <c r="S67" s="155"/>
      <c r="T67" s="155"/>
      <c r="U67" s="155"/>
      <c r="V67" s="155"/>
      <c r="W67" s="155"/>
      <c r="X67" s="155"/>
      <c r="Y67" s="156"/>
      <c r="Z67" s="98">
        <v>3</v>
      </c>
      <c r="AA67" s="98"/>
      <c r="AB67" s="98"/>
      <c r="AC67" s="98"/>
      <c r="AD67" s="98"/>
      <c r="AE67" s="98">
        <v>4</v>
      </c>
      <c r="AF67" s="98"/>
      <c r="AG67" s="98"/>
      <c r="AH67" s="98"/>
      <c r="AI67" s="98"/>
      <c r="AJ67" s="98"/>
      <c r="AK67" s="98"/>
      <c r="AL67" s="98"/>
      <c r="AM67" s="98"/>
      <c r="AN67" s="98"/>
      <c r="AO67" s="98">
        <v>5</v>
      </c>
      <c r="AP67" s="98"/>
      <c r="AQ67" s="98"/>
      <c r="AR67" s="98"/>
      <c r="AS67" s="98"/>
      <c r="AT67" s="98"/>
      <c r="AU67" s="98"/>
      <c r="AV67" s="98"/>
      <c r="AW67" s="98">
        <v>6</v>
      </c>
      <c r="AX67" s="98"/>
      <c r="AY67" s="98"/>
      <c r="AZ67" s="98"/>
      <c r="BA67" s="98"/>
      <c r="BB67" s="98"/>
      <c r="BC67" s="98"/>
      <c r="BD67" s="98"/>
      <c r="BE67" s="98">
        <v>7</v>
      </c>
      <c r="BF67" s="98"/>
      <c r="BG67" s="98"/>
      <c r="BH67" s="98"/>
      <c r="BI67" s="98"/>
      <c r="BJ67" s="98"/>
      <c r="BK67" s="98"/>
      <c r="BL67" s="98"/>
    </row>
    <row r="68" spans="1:79" ht="12.75" hidden="1" customHeight="1" x14ac:dyDescent="0.3">
      <c r="A68" s="102" t="s">
        <v>33</v>
      </c>
      <c r="B68" s="102"/>
      <c r="C68" s="102"/>
      <c r="D68" s="102"/>
      <c r="E68" s="102"/>
      <c r="F68" s="102"/>
      <c r="G68" s="150" t="s">
        <v>7</v>
      </c>
      <c r="H68" s="151"/>
      <c r="I68" s="151"/>
      <c r="J68" s="151"/>
      <c r="K68" s="151"/>
      <c r="L68" s="151"/>
      <c r="M68" s="151"/>
      <c r="N68" s="151"/>
      <c r="O68" s="151"/>
      <c r="P68" s="151"/>
      <c r="Q68" s="151"/>
      <c r="R68" s="151"/>
      <c r="S68" s="151"/>
      <c r="T68" s="151"/>
      <c r="U68" s="151"/>
      <c r="V68" s="151"/>
      <c r="W68" s="151"/>
      <c r="X68" s="151"/>
      <c r="Y68" s="152"/>
      <c r="Z68" s="102" t="s">
        <v>19</v>
      </c>
      <c r="AA68" s="102"/>
      <c r="AB68" s="102"/>
      <c r="AC68" s="102"/>
      <c r="AD68" s="102"/>
      <c r="AE68" s="153" t="s">
        <v>32</v>
      </c>
      <c r="AF68" s="153"/>
      <c r="AG68" s="153"/>
      <c r="AH68" s="153"/>
      <c r="AI68" s="153"/>
      <c r="AJ68" s="153"/>
      <c r="AK68" s="153"/>
      <c r="AL68" s="153"/>
      <c r="AM68" s="153"/>
      <c r="AN68" s="150"/>
      <c r="AO68" s="122" t="s">
        <v>8</v>
      </c>
      <c r="AP68" s="122"/>
      <c r="AQ68" s="122"/>
      <c r="AR68" s="122"/>
      <c r="AS68" s="122"/>
      <c r="AT68" s="122"/>
      <c r="AU68" s="122"/>
      <c r="AV68" s="122"/>
      <c r="AW68" s="122" t="s">
        <v>31</v>
      </c>
      <c r="AX68" s="122"/>
      <c r="AY68" s="122"/>
      <c r="AZ68" s="122"/>
      <c r="BA68" s="122"/>
      <c r="BB68" s="122"/>
      <c r="BC68" s="122"/>
      <c r="BD68" s="122"/>
      <c r="BE68" s="122" t="s">
        <v>10</v>
      </c>
      <c r="BF68" s="122"/>
      <c r="BG68" s="122"/>
      <c r="BH68" s="122"/>
      <c r="BI68" s="122"/>
      <c r="BJ68" s="122"/>
      <c r="BK68" s="122"/>
      <c r="BL68" s="122"/>
      <c r="CA68" s="1" t="s">
        <v>17</v>
      </c>
    </row>
    <row r="69" spans="1:79" s="4" customFormat="1" ht="12.75" customHeight="1" x14ac:dyDescent="0.3">
      <c r="A69" s="146">
        <v>0</v>
      </c>
      <c r="B69" s="146"/>
      <c r="C69" s="146"/>
      <c r="D69" s="146"/>
      <c r="E69" s="146"/>
      <c r="F69" s="146"/>
      <c r="G69" s="139" t="s">
        <v>65</v>
      </c>
      <c r="H69" s="140"/>
      <c r="I69" s="140"/>
      <c r="J69" s="140"/>
      <c r="K69" s="140"/>
      <c r="L69" s="140"/>
      <c r="M69" s="140"/>
      <c r="N69" s="140"/>
      <c r="O69" s="140"/>
      <c r="P69" s="140"/>
      <c r="Q69" s="140"/>
      <c r="R69" s="140"/>
      <c r="S69" s="140"/>
      <c r="T69" s="140"/>
      <c r="U69" s="140"/>
      <c r="V69" s="140"/>
      <c r="W69" s="140"/>
      <c r="X69" s="140"/>
      <c r="Y69" s="141"/>
      <c r="Z69" s="142"/>
      <c r="AA69" s="142"/>
      <c r="AB69" s="142"/>
      <c r="AC69" s="142"/>
      <c r="AD69" s="142"/>
      <c r="AE69" s="143"/>
      <c r="AF69" s="143"/>
      <c r="AG69" s="143"/>
      <c r="AH69" s="143"/>
      <c r="AI69" s="143"/>
      <c r="AJ69" s="143"/>
      <c r="AK69" s="143"/>
      <c r="AL69" s="143"/>
      <c r="AM69" s="143"/>
      <c r="AN69" s="144"/>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CA69" s="4" t="s">
        <v>18</v>
      </c>
    </row>
    <row r="70" spans="1:79" ht="24.65" customHeight="1" x14ac:dyDescent="0.3">
      <c r="A70" s="102">
        <v>1</v>
      </c>
      <c r="B70" s="102"/>
      <c r="C70" s="102"/>
      <c r="D70" s="102"/>
      <c r="E70" s="102"/>
      <c r="F70" s="102"/>
      <c r="G70" s="52" t="s">
        <v>99</v>
      </c>
      <c r="H70" s="157"/>
      <c r="I70" s="157"/>
      <c r="J70" s="157"/>
      <c r="K70" s="157"/>
      <c r="L70" s="157"/>
      <c r="M70" s="157"/>
      <c r="N70" s="157"/>
      <c r="O70" s="157"/>
      <c r="P70" s="157"/>
      <c r="Q70" s="157"/>
      <c r="R70" s="157"/>
      <c r="S70" s="157"/>
      <c r="T70" s="157"/>
      <c r="U70" s="157"/>
      <c r="V70" s="157"/>
      <c r="W70" s="157"/>
      <c r="X70" s="157"/>
      <c r="Y70" s="158"/>
      <c r="Z70" s="58" t="s">
        <v>66</v>
      </c>
      <c r="AA70" s="59"/>
      <c r="AB70" s="59"/>
      <c r="AC70" s="59"/>
      <c r="AD70" s="60"/>
      <c r="AE70" s="123" t="s">
        <v>100</v>
      </c>
      <c r="AF70" s="123"/>
      <c r="AG70" s="123"/>
      <c r="AH70" s="123"/>
      <c r="AI70" s="123"/>
      <c r="AJ70" s="123"/>
      <c r="AK70" s="123"/>
      <c r="AL70" s="123"/>
      <c r="AM70" s="123"/>
      <c r="AN70" s="159"/>
      <c r="AO70" s="127">
        <v>3</v>
      </c>
      <c r="AP70" s="127"/>
      <c r="AQ70" s="127"/>
      <c r="AR70" s="127"/>
      <c r="AS70" s="127"/>
      <c r="AT70" s="127"/>
      <c r="AU70" s="127"/>
      <c r="AV70" s="127"/>
      <c r="AW70" s="127">
        <v>1</v>
      </c>
      <c r="AX70" s="127"/>
      <c r="AY70" s="127"/>
      <c r="AZ70" s="127"/>
      <c r="BA70" s="127"/>
      <c r="BB70" s="127"/>
      <c r="BC70" s="127"/>
      <c r="BD70" s="127"/>
      <c r="BE70" s="127">
        <v>3</v>
      </c>
      <c r="BF70" s="127"/>
      <c r="BG70" s="127"/>
      <c r="BH70" s="127"/>
      <c r="BI70" s="127"/>
      <c r="BJ70" s="127"/>
      <c r="BK70" s="127"/>
      <c r="BL70" s="127"/>
    </row>
    <row r="71" spans="1:79" ht="19.25" customHeight="1" x14ac:dyDescent="0.3">
      <c r="A71" s="102">
        <v>2</v>
      </c>
      <c r="B71" s="102"/>
      <c r="C71" s="102"/>
      <c r="D71" s="102"/>
      <c r="E71" s="102"/>
      <c r="F71" s="102"/>
      <c r="G71" s="52" t="s">
        <v>101</v>
      </c>
      <c r="H71" s="157"/>
      <c r="I71" s="157"/>
      <c r="J71" s="157"/>
      <c r="K71" s="157"/>
      <c r="L71" s="157"/>
      <c r="M71" s="157"/>
      <c r="N71" s="157"/>
      <c r="O71" s="157"/>
      <c r="P71" s="157"/>
      <c r="Q71" s="157"/>
      <c r="R71" s="157"/>
      <c r="S71" s="157"/>
      <c r="T71" s="157"/>
      <c r="U71" s="157"/>
      <c r="V71" s="157"/>
      <c r="W71" s="157"/>
      <c r="X71" s="157"/>
      <c r="Y71" s="158"/>
      <c r="Z71" s="61"/>
      <c r="AA71" s="62"/>
      <c r="AB71" s="62"/>
      <c r="AC71" s="62"/>
      <c r="AD71" s="63"/>
      <c r="AE71" s="58" t="s">
        <v>68</v>
      </c>
      <c r="AF71" s="59"/>
      <c r="AG71" s="59"/>
      <c r="AH71" s="59"/>
      <c r="AI71" s="59"/>
      <c r="AJ71" s="59"/>
      <c r="AK71" s="59"/>
      <c r="AL71" s="59"/>
      <c r="AM71" s="59"/>
      <c r="AN71" s="60"/>
      <c r="AO71" s="127">
        <v>40</v>
      </c>
      <c r="AP71" s="127"/>
      <c r="AQ71" s="127"/>
      <c r="AR71" s="127"/>
      <c r="AS71" s="127"/>
      <c r="AT71" s="127"/>
      <c r="AU71" s="127"/>
      <c r="AV71" s="127"/>
      <c r="AW71" s="127">
        <v>0</v>
      </c>
      <c r="AX71" s="127"/>
      <c r="AY71" s="127"/>
      <c r="AZ71" s="127"/>
      <c r="BA71" s="127"/>
      <c r="BB71" s="127"/>
      <c r="BC71" s="127"/>
      <c r="BD71" s="127"/>
      <c r="BE71" s="127">
        <f t="shared" ref="BE71:BE111" si="1">AO71+AW71</f>
        <v>40</v>
      </c>
      <c r="BF71" s="127"/>
      <c r="BG71" s="127"/>
      <c r="BH71" s="127"/>
      <c r="BI71" s="127"/>
      <c r="BJ71" s="127"/>
      <c r="BK71" s="127"/>
      <c r="BL71" s="127"/>
    </row>
    <row r="72" spans="1:79" ht="23.4" customHeight="1" x14ac:dyDescent="0.3">
      <c r="A72" s="102">
        <v>3</v>
      </c>
      <c r="B72" s="102"/>
      <c r="C72" s="102"/>
      <c r="D72" s="102"/>
      <c r="E72" s="102"/>
      <c r="F72" s="102"/>
      <c r="G72" s="52" t="s">
        <v>92</v>
      </c>
      <c r="H72" s="157"/>
      <c r="I72" s="157"/>
      <c r="J72" s="157"/>
      <c r="K72" s="157"/>
      <c r="L72" s="157"/>
      <c r="M72" s="157"/>
      <c r="N72" s="157"/>
      <c r="O72" s="157"/>
      <c r="P72" s="157"/>
      <c r="Q72" s="157"/>
      <c r="R72" s="157"/>
      <c r="S72" s="157"/>
      <c r="T72" s="157"/>
      <c r="U72" s="157"/>
      <c r="V72" s="157"/>
      <c r="W72" s="157"/>
      <c r="X72" s="157"/>
      <c r="Y72" s="158"/>
      <c r="Z72" s="61"/>
      <c r="AA72" s="62"/>
      <c r="AB72" s="62"/>
      <c r="AC72" s="62"/>
      <c r="AD72" s="63"/>
      <c r="AE72" s="61"/>
      <c r="AF72" s="62"/>
      <c r="AG72" s="62"/>
      <c r="AH72" s="62"/>
      <c r="AI72" s="62"/>
      <c r="AJ72" s="62"/>
      <c r="AK72" s="62"/>
      <c r="AL72" s="62"/>
      <c r="AM72" s="62"/>
      <c r="AN72" s="63"/>
      <c r="AO72" s="127">
        <v>8</v>
      </c>
      <c r="AP72" s="127"/>
      <c r="AQ72" s="127"/>
      <c r="AR72" s="127"/>
      <c r="AS72" s="127"/>
      <c r="AT72" s="127"/>
      <c r="AU72" s="127"/>
      <c r="AV72" s="127"/>
      <c r="AW72" s="127">
        <v>0</v>
      </c>
      <c r="AX72" s="127"/>
      <c r="AY72" s="127"/>
      <c r="AZ72" s="127"/>
      <c r="BA72" s="127"/>
      <c r="BB72" s="127"/>
      <c r="BC72" s="127"/>
      <c r="BD72" s="127"/>
      <c r="BE72" s="127">
        <f t="shared" si="1"/>
        <v>8</v>
      </c>
      <c r="BF72" s="127"/>
      <c r="BG72" s="127"/>
      <c r="BH72" s="127"/>
      <c r="BI72" s="127"/>
      <c r="BJ72" s="127"/>
      <c r="BK72" s="127"/>
      <c r="BL72" s="127"/>
    </row>
    <row r="73" spans="1:79" ht="23.4" customHeight="1" x14ac:dyDescent="0.3">
      <c r="A73" s="102">
        <v>4</v>
      </c>
      <c r="B73" s="102"/>
      <c r="C73" s="102"/>
      <c r="D73" s="102"/>
      <c r="E73" s="102"/>
      <c r="F73" s="102"/>
      <c r="G73" s="52" t="s">
        <v>93</v>
      </c>
      <c r="H73" s="157"/>
      <c r="I73" s="157"/>
      <c r="J73" s="157"/>
      <c r="K73" s="157"/>
      <c r="L73" s="157"/>
      <c r="M73" s="157"/>
      <c r="N73" s="157"/>
      <c r="O73" s="157"/>
      <c r="P73" s="157"/>
      <c r="Q73" s="157"/>
      <c r="R73" s="157"/>
      <c r="S73" s="157"/>
      <c r="T73" s="157"/>
      <c r="U73" s="157"/>
      <c r="V73" s="157"/>
      <c r="W73" s="157"/>
      <c r="X73" s="157"/>
      <c r="Y73" s="158"/>
      <c r="Z73" s="61"/>
      <c r="AA73" s="62"/>
      <c r="AB73" s="62"/>
      <c r="AC73" s="62"/>
      <c r="AD73" s="63"/>
      <c r="AE73" s="61"/>
      <c r="AF73" s="62"/>
      <c r="AG73" s="62"/>
      <c r="AH73" s="62"/>
      <c r="AI73" s="62"/>
      <c r="AJ73" s="62"/>
      <c r="AK73" s="62"/>
      <c r="AL73" s="62"/>
      <c r="AM73" s="62"/>
      <c r="AN73" s="63"/>
      <c r="AO73" s="160">
        <v>21.5</v>
      </c>
      <c r="AP73" s="160"/>
      <c r="AQ73" s="160"/>
      <c r="AR73" s="160"/>
      <c r="AS73" s="160"/>
      <c r="AT73" s="160"/>
      <c r="AU73" s="160"/>
      <c r="AV73" s="160"/>
      <c r="AW73" s="160">
        <v>0</v>
      </c>
      <c r="AX73" s="160"/>
      <c r="AY73" s="160"/>
      <c r="AZ73" s="160"/>
      <c r="BA73" s="160"/>
      <c r="BB73" s="160"/>
      <c r="BC73" s="160"/>
      <c r="BD73" s="160"/>
      <c r="BE73" s="160">
        <f t="shared" si="1"/>
        <v>21.5</v>
      </c>
      <c r="BF73" s="160"/>
      <c r="BG73" s="160"/>
      <c r="BH73" s="160"/>
      <c r="BI73" s="160"/>
      <c r="BJ73" s="160"/>
      <c r="BK73" s="160"/>
      <c r="BL73" s="160"/>
    </row>
    <row r="74" spans="1:79" ht="24" customHeight="1" x14ac:dyDescent="0.3">
      <c r="A74" s="102">
        <v>5</v>
      </c>
      <c r="B74" s="102"/>
      <c r="C74" s="102"/>
      <c r="D74" s="102"/>
      <c r="E74" s="102"/>
      <c r="F74" s="102"/>
      <c r="G74" s="52" t="s">
        <v>102</v>
      </c>
      <c r="H74" s="157"/>
      <c r="I74" s="157"/>
      <c r="J74" s="157"/>
      <c r="K74" s="157"/>
      <c r="L74" s="157"/>
      <c r="M74" s="157"/>
      <c r="N74" s="157"/>
      <c r="O74" s="157"/>
      <c r="P74" s="157"/>
      <c r="Q74" s="157"/>
      <c r="R74" s="157"/>
      <c r="S74" s="157"/>
      <c r="T74" s="157"/>
      <c r="U74" s="157"/>
      <c r="V74" s="157"/>
      <c r="W74" s="157"/>
      <c r="X74" s="157"/>
      <c r="Y74" s="158"/>
      <c r="Z74" s="61"/>
      <c r="AA74" s="62"/>
      <c r="AB74" s="62"/>
      <c r="AC74" s="62"/>
      <c r="AD74" s="63"/>
      <c r="AE74" s="61"/>
      <c r="AF74" s="62"/>
      <c r="AG74" s="62"/>
      <c r="AH74" s="62"/>
      <c r="AI74" s="62"/>
      <c r="AJ74" s="62"/>
      <c r="AK74" s="62"/>
      <c r="AL74" s="62"/>
      <c r="AM74" s="62"/>
      <c r="AN74" s="63"/>
      <c r="AO74" s="127">
        <v>1</v>
      </c>
      <c r="AP74" s="127"/>
      <c r="AQ74" s="127"/>
      <c r="AR74" s="127"/>
      <c r="AS74" s="127"/>
      <c r="AT74" s="127"/>
      <c r="AU74" s="127"/>
      <c r="AV74" s="127"/>
      <c r="AW74" s="127">
        <v>0</v>
      </c>
      <c r="AX74" s="127"/>
      <c r="AY74" s="127"/>
      <c r="AZ74" s="127"/>
      <c r="BA74" s="127"/>
      <c r="BB74" s="127"/>
      <c r="BC74" s="127"/>
      <c r="BD74" s="127"/>
      <c r="BE74" s="127">
        <f t="shared" si="1"/>
        <v>1</v>
      </c>
      <c r="BF74" s="127"/>
      <c r="BG74" s="127"/>
      <c r="BH74" s="127"/>
      <c r="BI74" s="127"/>
      <c r="BJ74" s="127"/>
      <c r="BK74" s="127"/>
      <c r="BL74" s="127"/>
    </row>
    <row r="75" spans="1:79" ht="18" customHeight="1" x14ac:dyDescent="0.3">
      <c r="A75" s="102">
        <v>6</v>
      </c>
      <c r="B75" s="102"/>
      <c r="C75" s="102"/>
      <c r="D75" s="102"/>
      <c r="E75" s="102"/>
      <c r="F75" s="102"/>
      <c r="G75" s="52" t="s">
        <v>94</v>
      </c>
      <c r="H75" s="157"/>
      <c r="I75" s="157"/>
      <c r="J75" s="157"/>
      <c r="K75" s="157"/>
      <c r="L75" s="157"/>
      <c r="M75" s="157"/>
      <c r="N75" s="157"/>
      <c r="O75" s="157"/>
      <c r="P75" s="157"/>
      <c r="Q75" s="157"/>
      <c r="R75" s="157"/>
      <c r="S75" s="157"/>
      <c r="T75" s="157"/>
      <c r="U75" s="157"/>
      <c r="V75" s="157"/>
      <c r="W75" s="157"/>
      <c r="X75" s="157"/>
      <c r="Y75" s="158"/>
      <c r="Z75" s="61"/>
      <c r="AA75" s="62"/>
      <c r="AB75" s="62"/>
      <c r="AC75" s="62"/>
      <c r="AD75" s="63"/>
      <c r="AE75" s="61"/>
      <c r="AF75" s="62"/>
      <c r="AG75" s="62"/>
      <c r="AH75" s="62"/>
      <c r="AI75" s="62"/>
      <c r="AJ75" s="62"/>
      <c r="AK75" s="62"/>
      <c r="AL75" s="62"/>
      <c r="AM75" s="62"/>
      <c r="AN75" s="63"/>
      <c r="AO75" s="160">
        <v>9.5</v>
      </c>
      <c r="AP75" s="160"/>
      <c r="AQ75" s="160"/>
      <c r="AR75" s="160"/>
      <c r="AS75" s="160"/>
      <c r="AT75" s="160"/>
      <c r="AU75" s="160"/>
      <c r="AV75" s="160"/>
      <c r="AW75" s="160">
        <v>0</v>
      </c>
      <c r="AX75" s="160"/>
      <c r="AY75" s="160"/>
      <c r="AZ75" s="160"/>
      <c r="BA75" s="160"/>
      <c r="BB75" s="160"/>
      <c r="BC75" s="160"/>
      <c r="BD75" s="160"/>
      <c r="BE75" s="160">
        <f t="shared" si="1"/>
        <v>9.5</v>
      </c>
      <c r="BF75" s="160"/>
      <c r="BG75" s="160"/>
      <c r="BH75" s="160"/>
      <c r="BI75" s="160"/>
      <c r="BJ75" s="160"/>
      <c r="BK75" s="160"/>
      <c r="BL75" s="160"/>
    </row>
    <row r="76" spans="1:79" ht="16.25" hidden="1" customHeight="1" x14ac:dyDescent="0.3">
      <c r="A76" s="102">
        <v>7</v>
      </c>
      <c r="B76" s="102"/>
      <c r="C76" s="102"/>
      <c r="D76" s="102"/>
      <c r="E76" s="102"/>
      <c r="F76" s="102"/>
      <c r="G76" s="52" t="s">
        <v>103</v>
      </c>
      <c r="H76" s="157"/>
      <c r="I76" s="157"/>
      <c r="J76" s="157"/>
      <c r="K76" s="157"/>
      <c r="L76" s="157"/>
      <c r="M76" s="157"/>
      <c r="N76" s="157"/>
      <c r="O76" s="157"/>
      <c r="P76" s="157"/>
      <c r="Q76" s="157"/>
      <c r="R76" s="157"/>
      <c r="S76" s="157"/>
      <c r="T76" s="157"/>
      <c r="U76" s="157"/>
      <c r="V76" s="157"/>
      <c r="W76" s="157"/>
      <c r="X76" s="157"/>
      <c r="Y76" s="158"/>
      <c r="Z76" s="64"/>
      <c r="AA76" s="65"/>
      <c r="AB76" s="65"/>
      <c r="AC76" s="65"/>
      <c r="AD76" s="66"/>
      <c r="AE76" s="64"/>
      <c r="AF76" s="65"/>
      <c r="AG76" s="65"/>
      <c r="AH76" s="65"/>
      <c r="AI76" s="65"/>
      <c r="AJ76" s="65"/>
      <c r="AK76" s="65"/>
      <c r="AL76" s="65"/>
      <c r="AM76" s="65"/>
      <c r="AN76" s="66"/>
      <c r="AO76" s="127">
        <v>1</v>
      </c>
      <c r="AP76" s="127"/>
      <c r="AQ76" s="127"/>
      <c r="AR76" s="127"/>
      <c r="AS76" s="127"/>
      <c r="AT76" s="127"/>
      <c r="AU76" s="127"/>
      <c r="AV76" s="127"/>
      <c r="AW76" s="127">
        <v>0</v>
      </c>
      <c r="AX76" s="127"/>
      <c r="AY76" s="127"/>
      <c r="AZ76" s="127"/>
      <c r="BA76" s="127"/>
      <c r="BB76" s="127"/>
      <c r="BC76" s="127"/>
      <c r="BD76" s="127"/>
      <c r="BE76" s="127">
        <f t="shared" si="1"/>
        <v>1</v>
      </c>
      <c r="BF76" s="127"/>
      <c r="BG76" s="127"/>
      <c r="BH76" s="127"/>
      <c r="BI76" s="127"/>
      <c r="BJ76" s="127"/>
      <c r="BK76" s="127"/>
      <c r="BL76" s="127"/>
    </row>
    <row r="77" spans="1:79" ht="28.25" customHeight="1" x14ac:dyDescent="0.3">
      <c r="A77" s="102">
        <v>7</v>
      </c>
      <c r="B77" s="102"/>
      <c r="C77" s="102"/>
      <c r="D77" s="102"/>
      <c r="E77" s="102"/>
      <c r="F77" s="102"/>
      <c r="G77" s="52" t="s">
        <v>104</v>
      </c>
      <c r="H77" s="157"/>
      <c r="I77" s="157"/>
      <c r="J77" s="157"/>
      <c r="K77" s="157"/>
      <c r="L77" s="157"/>
      <c r="M77" s="157"/>
      <c r="N77" s="157"/>
      <c r="O77" s="157"/>
      <c r="P77" s="157"/>
      <c r="Q77" s="157"/>
      <c r="R77" s="157"/>
      <c r="S77" s="157"/>
      <c r="T77" s="157"/>
      <c r="U77" s="157"/>
      <c r="V77" s="157"/>
      <c r="W77" s="157"/>
      <c r="X77" s="157"/>
      <c r="Y77" s="158"/>
      <c r="Z77" s="123" t="s">
        <v>151</v>
      </c>
      <c r="AA77" s="123"/>
      <c r="AB77" s="123"/>
      <c r="AC77" s="123"/>
      <c r="AD77" s="123"/>
      <c r="AE77" s="123" t="s">
        <v>69</v>
      </c>
      <c r="AF77" s="123"/>
      <c r="AG77" s="123"/>
      <c r="AH77" s="123"/>
      <c r="AI77" s="123"/>
      <c r="AJ77" s="123"/>
      <c r="AK77" s="123"/>
      <c r="AL77" s="123"/>
      <c r="AM77" s="123"/>
      <c r="AN77" s="159"/>
      <c r="AO77" s="127">
        <v>4466220</v>
      </c>
      <c r="AP77" s="127"/>
      <c r="AQ77" s="127"/>
      <c r="AR77" s="127"/>
      <c r="AS77" s="127"/>
      <c r="AT77" s="127"/>
      <c r="AU77" s="127"/>
      <c r="AV77" s="127"/>
      <c r="AW77" s="127">
        <v>0</v>
      </c>
      <c r="AX77" s="127"/>
      <c r="AY77" s="127"/>
      <c r="AZ77" s="127"/>
      <c r="BA77" s="127"/>
      <c r="BB77" s="127"/>
      <c r="BC77" s="127"/>
      <c r="BD77" s="127"/>
      <c r="BE77" s="127">
        <f t="shared" si="1"/>
        <v>4466220</v>
      </c>
      <c r="BF77" s="127"/>
      <c r="BG77" s="127"/>
      <c r="BH77" s="127"/>
      <c r="BI77" s="127"/>
      <c r="BJ77" s="127"/>
      <c r="BK77" s="127"/>
      <c r="BL77" s="127"/>
    </row>
    <row r="78" spans="1:79" ht="27" customHeight="1" x14ac:dyDescent="0.3">
      <c r="A78" s="102">
        <v>8</v>
      </c>
      <c r="B78" s="102"/>
      <c r="C78" s="102"/>
      <c r="D78" s="102"/>
      <c r="E78" s="102"/>
      <c r="F78" s="102"/>
      <c r="G78" s="52" t="s">
        <v>105</v>
      </c>
      <c r="H78" s="157"/>
      <c r="I78" s="157"/>
      <c r="J78" s="157"/>
      <c r="K78" s="157"/>
      <c r="L78" s="157"/>
      <c r="M78" s="157"/>
      <c r="N78" s="157"/>
      <c r="O78" s="157"/>
      <c r="P78" s="157"/>
      <c r="Q78" s="157"/>
      <c r="R78" s="157"/>
      <c r="S78" s="157"/>
      <c r="T78" s="157"/>
      <c r="U78" s="157"/>
      <c r="V78" s="157"/>
      <c r="W78" s="157"/>
      <c r="X78" s="157"/>
      <c r="Y78" s="158"/>
      <c r="Z78" s="123" t="s">
        <v>151</v>
      </c>
      <c r="AA78" s="123"/>
      <c r="AB78" s="123"/>
      <c r="AC78" s="123"/>
      <c r="AD78" s="123"/>
      <c r="AE78" s="159" t="s">
        <v>69</v>
      </c>
      <c r="AF78" s="161"/>
      <c r="AG78" s="161"/>
      <c r="AH78" s="161"/>
      <c r="AI78" s="161"/>
      <c r="AJ78" s="161"/>
      <c r="AK78" s="161"/>
      <c r="AL78" s="161"/>
      <c r="AM78" s="161"/>
      <c r="AN78" s="162"/>
      <c r="AO78" s="127">
        <f>1388285+10926</f>
        <v>1399211</v>
      </c>
      <c r="AP78" s="127"/>
      <c r="AQ78" s="127"/>
      <c r="AR78" s="127"/>
      <c r="AS78" s="127"/>
      <c r="AT78" s="127"/>
      <c r="AU78" s="127"/>
      <c r="AV78" s="127"/>
      <c r="AW78" s="127">
        <v>3000</v>
      </c>
      <c r="AX78" s="127"/>
      <c r="AY78" s="127"/>
      <c r="AZ78" s="127"/>
      <c r="BA78" s="127"/>
      <c r="BB78" s="127"/>
      <c r="BC78" s="127"/>
      <c r="BD78" s="127"/>
      <c r="BE78" s="127">
        <f>AO78+AW78</f>
        <v>1402211</v>
      </c>
      <c r="BF78" s="127"/>
      <c r="BG78" s="127"/>
      <c r="BH78" s="127"/>
      <c r="BI78" s="127"/>
      <c r="BJ78" s="127"/>
      <c r="BK78" s="127"/>
      <c r="BL78" s="127"/>
    </row>
    <row r="79" spans="1:79" ht="15.5" hidden="1" x14ac:dyDescent="0.35">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5.5" hidden="1" x14ac:dyDescent="0.35">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64" ht="47.4" hidden="1" customHeight="1" x14ac:dyDescent="0.3">
      <c r="A81" s="102">
        <v>33</v>
      </c>
      <c r="B81" s="102"/>
      <c r="C81" s="102"/>
      <c r="D81" s="102"/>
      <c r="E81" s="102"/>
      <c r="F81" s="102"/>
      <c r="G81" s="52" t="s">
        <v>106</v>
      </c>
      <c r="H81" s="157"/>
      <c r="I81" s="157"/>
      <c r="J81" s="157"/>
      <c r="K81" s="157"/>
      <c r="L81" s="157"/>
      <c r="M81" s="157"/>
      <c r="N81" s="157"/>
      <c r="O81" s="157"/>
      <c r="P81" s="157"/>
      <c r="Q81" s="157"/>
      <c r="R81" s="157"/>
      <c r="S81" s="157"/>
      <c r="T81" s="157"/>
      <c r="U81" s="157"/>
      <c r="V81" s="157"/>
      <c r="W81" s="157"/>
      <c r="X81" s="157"/>
      <c r="Y81" s="158"/>
      <c r="Z81" s="123" t="s">
        <v>66</v>
      </c>
      <c r="AA81" s="123"/>
      <c r="AB81" s="123"/>
      <c r="AC81" s="123"/>
      <c r="AD81" s="123"/>
      <c r="AE81" s="159" t="s">
        <v>95</v>
      </c>
      <c r="AF81" s="161"/>
      <c r="AG81" s="161"/>
      <c r="AH81" s="161"/>
      <c r="AI81" s="161"/>
      <c r="AJ81" s="161"/>
      <c r="AK81" s="161"/>
      <c r="AL81" s="161"/>
      <c r="AM81" s="161"/>
      <c r="AN81" s="162"/>
      <c r="AO81" s="127">
        <v>0</v>
      </c>
      <c r="AP81" s="127"/>
      <c r="AQ81" s="127"/>
      <c r="AR81" s="127"/>
      <c r="AS81" s="127"/>
      <c r="AT81" s="127"/>
      <c r="AU81" s="127"/>
      <c r="AV81" s="127"/>
      <c r="AW81" s="127">
        <v>0</v>
      </c>
      <c r="AX81" s="127"/>
      <c r="AY81" s="127"/>
      <c r="AZ81" s="127"/>
      <c r="BA81" s="127"/>
      <c r="BB81" s="127"/>
      <c r="BC81" s="127"/>
      <c r="BD81" s="127"/>
      <c r="BE81" s="127">
        <f t="shared" si="1"/>
        <v>0</v>
      </c>
      <c r="BF81" s="127"/>
      <c r="BG81" s="127"/>
      <c r="BH81" s="127"/>
      <c r="BI81" s="127"/>
      <c r="BJ81" s="127"/>
      <c r="BK81" s="127"/>
      <c r="BL81" s="127"/>
    </row>
    <row r="82" spans="1:64" ht="40.25" hidden="1" customHeight="1" x14ac:dyDescent="0.3">
      <c r="A82" s="102">
        <v>34</v>
      </c>
      <c r="B82" s="102"/>
      <c r="C82" s="102"/>
      <c r="D82" s="102"/>
      <c r="E82" s="102"/>
      <c r="F82" s="102"/>
      <c r="G82" s="52" t="s">
        <v>107</v>
      </c>
      <c r="H82" s="157"/>
      <c r="I82" s="157"/>
      <c r="J82" s="157"/>
      <c r="K82" s="157"/>
      <c r="L82" s="157"/>
      <c r="M82" s="157"/>
      <c r="N82" s="157"/>
      <c r="O82" s="157"/>
      <c r="P82" s="157"/>
      <c r="Q82" s="157"/>
      <c r="R82" s="157"/>
      <c r="S82" s="157"/>
      <c r="T82" s="157"/>
      <c r="U82" s="157"/>
      <c r="V82" s="157"/>
      <c r="W82" s="157"/>
      <c r="X82" s="157"/>
      <c r="Y82" s="158"/>
      <c r="Z82" s="123" t="s">
        <v>75</v>
      </c>
      <c r="AA82" s="123"/>
      <c r="AB82" s="123"/>
      <c r="AC82" s="123"/>
      <c r="AD82" s="123"/>
      <c r="AE82" s="159" t="s">
        <v>69</v>
      </c>
      <c r="AF82" s="161"/>
      <c r="AG82" s="161"/>
      <c r="AH82" s="161"/>
      <c r="AI82" s="161"/>
      <c r="AJ82" s="161"/>
      <c r="AK82" s="161"/>
      <c r="AL82" s="161"/>
      <c r="AM82" s="161"/>
      <c r="AN82" s="162"/>
      <c r="AO82" s="127">
        <v>0</v>
      </c>
      <c r="AP82" s="127"/>
      <c r="AQ82" s="127"/>
      <c r="AR82" s="127"/>
      <c r="AS82" s="127"/>
      <c r="AT82" s="127"/>
      <c r="AU82" s="127"/>
      <c r="AV82" s="127"/>
      <c r="AW82" s="127">
        <v>0</v>
      </c>
      <c r="AX82" s="127"/>
      <c r="AY82" s="127"/>
      <c r="AZ82" s="127"/>
      <c r="BA82" s="127"/>
      <c r="BB82" s="127"/>
      <c r="BC82" s="127"/>
      <c r="BD82" s="127"/>
      <c r="BE82" s="127">
        <f t="shared" si="1"/>
        <v>0</v>
      </c>
      <c r="BF82" s="127"/>
      <c r="BG82" s="127"/>
      <c r="BH82" s="127"/>
      <c r="BI82" s="127"/>
      <c r="BJ82" s="127"/>
      <c r="BK82" s="127"/>
      <c r="BL82" s="127"/>
    </row>
    <row r="83" spans="1:64" ht="33" customHeight="1" x14ac:dyDescent="0.3">
      <c r="A83" s="102">
        <v>9</v>
      </c>
      <c r="B83" s="102"/>
      <c r="C83" s="102"/>
      <c r="D83" s="102"/>
      <c r="E83" s="102"/>
      <c r="F83" s="102"/>
      <c r="G83" s="52" t="s">
        <v>108</v>
      </c>
      <c r="H83" s="157"/>
      <c r="I83" s="157"/>
      <c r="J83" s="157"/>
      <c r="K83" s="157"/>
      <c r="L83" s="157"/>
      <c r="M83" s="157"/>
      <c r="N83" s="157"/>
      <c r="O83" s="157"/>
      <c r="P83" s="157"/>
      <c r="Q83" s="157"/>
      <c r="R83" s="157"/>
      <c r="S83" s="157"/>
      <c r="T83" s="157"/>
      <c r="U83" s="157"/>
      <c r="V83" s="157"/>
      <c r="W83" s="157"/>
      <c r="X83" s="157"/>
      <c r="Y83" s="158"/>
      <c r="Z83" s="123" t="s">
        <v>151</v>
      </c>
      <c r="AA83" s="123"/>
      <c r="AB83" s="123"/>
      <c r="AC83" s="123"/>
      <c r="AD83" s="123"/>
      <c r="AE83" s="159" t="s">
        <v>69</v>
      </c>
      <c r="AF83" s="161"/>
      <c r="AG83" s="161"/>
      <c r="AH83" s="161"/>
      <c r="AI83" s="161"/>
      <c r="AJ83" s="161"/>
      <c r="AK83" s="161"/>
      <c r="AL83" s="161"/>
      <c r="AM83" s="161"/>
      <c r="AN83" s="162"/>
      <c r="AO83" s="127">
        <v>764355</v>
      </c>
      <c r="AP83" s="127"/>
      <c r="AQ83" s="127"/>
      <c r="AR83" s="127"/>
      <c r="AS83" s="127"/>
      <c r="AT83" s="127"/>
      <c r="AU83" s="127"/>
      <c r="AV83" s="127"/>
      <c r="AW83" s="127">
        <v>0</v>
      </c>
      <c r="AX83" s="127"/>
      <c r="AY83" s="127"/>
      <c r="AZ83" s="127"/>
      <c r="BA83" s="127"/>
      <c r="BB83" s="127"/>
      <c r="BC83" s="127"/>
      <c r="BD83" s="127"/>
      <c r="BE83" s="127">
        <f t="shared" si="1"/>
        <v>764355</v>
      </c>
      <c r="BF83" s="127"/>
      <c r="BG83" s="127"/>
      <c r="BH83" s="127"/>
      <c r="BI83" s="127"/>
      <c r="BJ83" s="127"/>
      <c r="BK83" s="127"/>
      <c r="BL83" s="127"/>
    </row>
    <row r="84" spans="1:64" ht="21.65" customHeight="1" x14ac:dyDescent="0.3">
      <c r="A84" s="102">
        <v>10</v>
      </c>
      <c r="B84" s="102"/>
      <c r="C84" s="102"/>
      <c r="D84" s="102"/>
      <c r="E84" s="102"/>
      <c r="F84" s="102"/>
      <c r="G84" s="52" t="s">
        <v>109</v>
      </c>
      <c r="H84" s="157"/>
      <c r="I84" s="157"/>
      <c r="J84" s="157"/>
      <c r="K84" s="157"/>
      <c r="L84" s="157"/>
      <c r="M84" s="157"/>
      <c r="N84" s="157"/>
      <c r="O84" s="157"/>
      <c r="P84" s="157"/>
      <c r="Q84" s="157"/>
      <c r="R84" s="157"/>
      <c r="S84" s="157"/>
      <c r="T84" s="157"/>
      <c r="U84" s="157"/>
      <c r="V84" s="157"/>
      <c r="W84" s="157"/>
      <c r="X84" s="157"/>
      <c r="Y84" s="158"/>
      <c r="Z84" s="123" t="s">
        <v>151</v>
      </c>
      <c r="AA84" s="123"/>
      <c r="AB84" s="123"/>
      <c r="AC84" s="123"/>
      <c r="AD84" s="123"/>
      <c r="AE84" s="159" t="s">
        <v>69</v>
      </c>
      <c r="AF84" s="161"/>
      <c r="AG84" s="161"/>
      <c r="AH84" s="161"/>
      <c r="AI84" s="161"/>
      <c r="AJ84" s="161"/>
      <c r="AK84" s="161"/>
      <c r="AL84" s="161"/>
      <c r="AM84" s="161"/>
      <c r="AN84" s="162"/>
      <c r="AO84" s="127">
        <v>39000</v>
      </c>
      <c r="AP84" s="127"/>
      <c r="AQ84" s="127"/>
      <c r="AR84" s="127"/>
      <c r="AS84" s="127"/>
      <c r="AT84" s="127"/>
      <c r="AU84" s="127"/>
      <c r="AV84" s="127"/>
      <c r="AW84" s="127">
        <v>0</v>
      </c>
      <c r="AX84" s="127"/>
      <c r="AY84" s="127"/>
      <c r="AZ84" s="127"/>
      <c r="BA84" s="127"/>
      <c r="BB84" s="127"/>
      <c r="BC84" s="127"/>
      <c r="BD84" s="127"/>
      <c r="BE84" s="127">
        <f t="shared" si="1"/>
        <v>39000</v>
      </c>
      <c r="BF84" s="127"/>
      <c r="BG84" s="127"/>
      <c r="BH84" s="127"/>
      <c r="BI84" s="127"/>
      <c r="BJ84" s="127"/>
      <c r="BK84" s="127"/>
      <c r="BL84" s="127"/>
    </row>
    <row r="85" spans="1:64" s="4" customFormat="1" ht="13.25" customHeight="1" x14ac:dyDescent="0.3">
      <c r="A85" s="146">
        <v>0</v>
      </c>
      <c r="B85" s="146"/>
      <c r="C85" s="146"/>
      <c r="D85" s="146"/>
      <c r="E85" s="146"/>
      <c r="F85" s="146"/>
      <c r="G85" s="139" t="s">
        <v>70</v>
      </c>
      <c r="H85" s="163"/>
      <c r="I85" s="163"/>
      <c r="J85" s="163"/>
      <c r="K85" s="163"/>
      <c r="L85" s="163"/>
      <c r="M85" s="163"/>
      <c r="N85" s="163"/>
      <c r="O85" s="163"/>
      <c r="P85" s="163"/>
      <c r="Q85" s="163"/>
      <c r="R85" s="163"/>
      <c r="S85" s="163"/>
      <c r="T85" s="163"/>
      <c r="U85" s="163"/>
      <c r="V85" s="163"/>
      <c r="W85" s="163"/>
      <c r="X85" s="163"/>
      <c r="Y85" s="164"/>
      <c r="Z85" s="142"/>
      <c r="AA85" s="142"/>
      <c r="AB85" s="142"/>
      <c r="AC85" s="142"/>
      <c r="AD85" s="142"/>
      <c r="AE85" s="165"/>
      <c r="AF85" s="166"/>
      <c r="AG85" s="166"/>
      <c r="AH85" s="166"/>
      <c r="AI85" s="166"/>
      <c r="AJ85" s="166"/>
      <c r="AK85" s="166"/>
      <c r="AL85" s="166"/>
      <c r="AM85" s="166"/>
      <c r="AN85" s="167"/>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row>
    <row r="86" spans="1:64" ht="27.65" customHeight="1" x14ac:dyDescent="0.3">
      <c r="A86" s="102">
        <v>11</v>
      </c>
      <c r="B86" s="102"/>
      <c r="C86" s="102"/>
      <c r="D86" s="102"/>
      <c r="E86" s="102"/>
      <c r="F86" s="102"/>
      <c r="G86" s="52" t="s">
        <v>110</v>
      </c>
      <c r="H86" s="157"/>
      <c r="I86" s="157"/>
      <c r="J86" s="157"/>
      <c r="K86" s="157"/>
      <c r="L86" s="157"/>
      <c r="M86" s="157"/>
      <c r="N86" s="157"/>
      <c r="O86" s="157"/>
      <c r="P86" s="157"/>
      <c r="Q86" s="157"/>
      <c r="R86" s="157"/>
      <c r="S86" s="157"/>
      <c r="T86" s="157"/>
      <c r="U86" s="157"/>
      <c r="V86" s="157"/>
      <c r="W86" s="157"/>
      <c r="X86" s="157"/>
      <c r="Y86" s="158"/>
      <c r="Z86" s="123" t="s">
        <v>71</v>
      </c>
      <c r="AA86" s="123"/>
      <c r="AB86" s="123"/>
      <c r="AC86" s="123"/>
      <c r="AD86" s="123"/>
      <c r="AE86" s="159" t="s">
        <v>111</v>
      </c>
      <c r="AF86" s="161"/>
      <c r="AG86" s="161"/>
      <c r="AH86" s="161"/>
      <c r="AI86" s="161"/>
      <c r="AJ86" s="161"/>
      <c r="AK86" s="161"/>
      <c r="AL86" s="161"/>
      <c r="AM86" s="161"/>
      <c r="AN86" s="162"/>
      <c r="AO86" s="127">
        <v>65</v>
      </c>
      <c r="AP86" s="127"/>
      <c r="AQ86" s="127"/>
      <c r="AR86" s="127"/>
      <c r="AS86" s="127"/>
      <c r="AT86" s="127"/>
      <c r="AU86" s="127"/>
      <c r="AV86" s="127"/>
      <c r="AW86" s="127">
        <v>0</v>
      </c>
      <c r="AX86" s="127"/>
      <c r="AY86" s="127"/>
      <c r="AZ86" s="127"/>
      <c r="BA86" s="127"/>
      <c r="BB86" s="127"/>
      <c r="BC86" s="127"/>
      <c r="BD86" s="127"/>
      <c r="BE86" s="127">
        <f t="shared" si="1"/>
        <v>65</v>
      </c>
      <c r="BF86" s="127"/>
      <c r="BG86" s="127"/>
      <c r="BH86" s="127"/>
      <c r="BI86" s="127"/>
      <c r="BJ86" s="127"/>
      <c r="BK86" s="127"/>
      <c r="BL86" s="127"/>
    </row>
    <row r="87" spans="1:64" ht="26.4" customHeight="1" x14ac:dyDescent="0.3">
      <c r="A87" s="102">
        <v>12</v>
      </c>
      <c r="B87" s="102"/>
      <c r="C87" s="102"/>
      <c r="D87" s="102"/>
      <c r="E87" s="102"/>
      <c r="F87" s="102"/>
      <c r="G87" s="52" t="s">
        <v>139</v>
      </c>
      <c r="H87" s="157"/>
      <c r="I87" s="157"/>
      <c r="J87" s="157"/>
      <c r="K87" s="157"/>
      <c r="L87" s="157"/>
      <c r="M87" s="157"/>
      <c r="N87" s="157"/>
      <c r="O87" s="157"/>
      <c r="P87" s="157"/>
      <c r="Q87" s="157"/>
      <c r="R87" s="157"/>
      <c r="S87" s="157"/>
      <c r="T87" s="157"/>
      <c r="U87" s="157"/>
      <c r="V87" s="157"/>
      <c r="W87" s="157"/>
      <c r="X87" s="157"/>
      <c r="Y87" s="158"/>
      <c r="Z87" s="64" t="s">
        <v>66</v>
      </c>
      <c r="AA87" s="65"/>
      <c r="AB87" s="65"/>
      <c r="AC87" s="65"/>
      <c r="AD87" s="66"/>
      <c r="AE87" s="159" t="s">
        <v>117</v>
      </c>
      <c r="AF87" s="161"/>
      <c r="AG87" s="161"/>
      <c r="AH87" s="161"/>
      <c r="AI87" s="161"/>
      <c r="AJ87" s="161"/>
      <c r="AK87" s="161"/>
      <c r="AL87" s="161"/>
      <c r="AM87" s="161"/>
      <c r="AN87" s="162"/>
      <c r="AO87" s="127">
        <v>33</v>
      </c>
      <c r="AP87" s="127"/>
      <c r="AQ87" s="127"/>
      <c r="AR87" s="127"/>
      <c r="AS87" s="127"/>
      <c r="AT87" s="127"/>
      <c r="AU87" s="127"/>
      <c r="AV87" s="127"/>
      <c r="AW87" s="127">
        <v>0</v>
      </c>
      <c r="AX87" s="127"/>
      <c r="AY87" s="127"/>
      <c r="AZ87" s="127"/>
      <c r="BA87" s="127"/>
      <c r="BB87" s="127"/>
      <c r="BC87" s="127"/>
      <c r="BD87" s="127"/>
      <c r="BE87" s="127">
        <f>AO87+AW87</f>
        <v>33</v>
      </c>
      <c r="BF87" s="127"/>
      <c r="BG87" s="127"/>
      <c r="BH87" s="127"/>
      <c r="BI87" s="127"/>
      <c r="BJ87" s="127"/>
      <c r="BK87" s="127"/>
      <c r="BL87" s="127"/>
    </row>
    <row r="88" spans="1:64" ht="31.75" customHeight="1" x14ac:dyDescent="0.3">
      <c r="A88" s="102">
        <v>13</v>
      </c>
      <c r="B88" s="102"/>
      <c r="C88" s="102"/>
      <c r="D88" s="102"/>
      <c r="E88" s="102"/>
      <c r="F88" s="102"/>
      <c r="G88" s="52" t="s">
        <v>112</v>
      </c>
      <c r="H88" s="157"/>
      <c r="I88" s="157"/>
      <c r="J88" s="157"/>
      <c r="K88" s="157"/>
      <c r="L88" s="157"/>
      <c r="M88" s="157"/>
      <c r="N88" s="157"/>
      <c r="O88" s="157"/>
      <c r="P88" s="157"/>
      <c r="Q88" s="157"/>
      <c r="R88" s="157"/>
      <c r="S88" s="157"/>
      <c r="T88" s="157"/>
      <c r="U88" s="157"/>
      <c r="V88" s="157"/>
      <c r="W88" s="157"/>
      <c r="X88" s="157"/>
      <c r="Y88" s="158"/>
      <c r="Z88" s="123" t="s">
        <v>71</v>
      </c>
      <c r="AA88" s="123"/>
      <c r="AB88" s="123"/>
      <c r="AC88" s="123"/>
      <c r="AD88" s="123"/>
      <c r="AE88" s="168" t="s">
        <v>72</v>
      </c>
      <c r="AF88" s="169"/>
      <c r="AG88" s="169"/>
      <c r="AH88" s="169"/>
      <c r="AI88" s="169"/>
      <c r="AJ88" s="169"/>
      <c r="AK88" s="169"/>
      <c r="AL88" s="169"/>
      <c r="AM88" s="169"/>
      <c r="AN88" s="170"/>
      <c r="AO88" s="127">
        <v>4000</v>
      </c>
      <c r="AP88" s="127"/>
      <c r="AQ88" s="127"/>
      <c r="AR88" s="127"/>
      <c r="AS88" s="127"/>
      <c r="AT88" s="127"/>
      <c r="AU88" s="127"/>
      <c r="AV88" s="127"/>
      <c r="AW88" s="127">
        <v>0</v>
      </c>
      <c r="AX88" s="127"/>
      <c r="AY88" s="127"/>
      <c r="AZ88" s="127"/>
      <c r="BA88" s="127"/>
      <c r="BB88" s="127"/>
      <c r="BC88" s="127"/>
      <c r="BD88" s="127"/>
      <c r="BE88" s="127">
        <f t="shared" si="1"/>
        <v>4000</v>
      </c>
      <c r="BF88" s="127"/>
      <c r="BG88" s="127"/>
      <c r="BH88" s="127"/>
      <c r="BI88" s="127"/>
      <c r="BJ88" s="127"/>
      <c r="BK88" s="127"/>
      <c r="BL88" s="127"/>
    </row>
    <row r="89" spans="1:64" ht="30" customHeight="1" x14ac:dyDescent="0.3">
      <c r="A89" s="102">
        <v>14</v>
      </c>
      <c r="B89" s="102"/>
      <c r="C89" s="102"/>
      <c r="D89" s="102"/>
      <c r="E89" s="102"/>
      <c r="F89" s="102"/>
      <c r="G89" s="52" t="s">
        <v>113</v>
      </c>
      <c r="H89" s="157"/>
      <c r="I89" s="157"/>
      <c r="J89" s="157"/>
      <c r="K89" s="157"/>
      <c r="L89" s="157"/>
      <c r="M89" s="157"/>
      <c r="N89" s="157"/>
      <c r="O89" s="157"/>
      <c r="P89" s="157"/>
      <c r="Q89" s="157"/>
      <c r="R89" s="157"/>
      <c r="S89" s="157"/>
      <c r="T89" s="157"/>
      <c r="U89" s="157"/>
      <c r="V89" s="157"/>
      <c r="W89" s="157"/>
      <c r="X89" s="157"/>
      <c r="Y89" s="158"/>
      <c r="Z89" s="123" t="s">
        <v>71</v>
      </c>
      <c r="AA89" s="123"/>
      <c r="AB89" s="123"/>
      <c r="AC89" s="123"/>
      <c r="AD89" s="123"/>
      <c r="AE89" s="168" t="s">
        <v>111</v>
      </c>
      <c r="AF89" s="169"/>
      <c r="AG89" s="169"/>
      <c r="AH89" s="169"/>
      <c r="AI89" s="169"/>
      <c r="AJ89" s="169"/>
      <c r="AK89" s="169"/>
      <c r="AL89" s="169"/>
      <c r="AM89" s="169"/>
      <c r="AN89" s="170"/>
      <c r="AO89" s="127">
        <v>56</v>
      </c>
      <c r="AP89" s="127"/>
      <c r="AQ89" s="127"/>
      <c r="AR89" s="127"/>
      <c r="AS89" s="127"/>
      <c r="AT89" s="127"/>
      <c r="AU89" s="127"/>
      <c r="AV89" s="127"/>
      <c r="AW89" s="127">
        <v>0</v>
      </c>
      <c r="AX89" s="127"/>
      <c r="AY89" s="127"/>
      <c r="AZ89" s="127"/>
      <c r="BA89" s="127"/>
      <c r="BB89" s="127"/>
      <c r="BC89" s="127"/>
      <c r="BD89" s="127"/>
      <c r="BE89" s="127">
        <f t="shared" si="1"/>
        <v>56</v>
      </c>
      <c r="BF89" s="127"/>
      <c r="BG89" s="127"/>
      <c r="BH89" s="127"/>
      <c r="BI89" s="127"/>
      <c r="BJ89" s="127"/>
      <c r="BK89" s="127"/>
      <c r="BL89" s="127"/>
    </row>
    <row r="90" spans="1:64" ht="27.65" customHeight="1" x14ac:dyDescent="0.3">
      <c r="A90" s="102">
        <v>15</v>
      </c>
      <c r="B90" s="102"/>
      <c r="C90" s="102"/>
      <c r="D90" s="102"/>
      <c r="E90" s="102"/>
      <c r="F90" s="102"/>
      <c r="G90" s="52" t="s">
        <v>114</v>
      </c>
      <c r="H90" s="157"/>
      <c r="I90" s="157"/>
      <c r="J90" s="157"/>
      <c r="K90" s="157"/>
      <c r="L90" s="157"/>
      <c r="M90" s="157"/>
      <c r="N90" s="157"/>
      <c r="O90" s="157"/>
      <c r="P90" s="157"/>
      <c r="Q90" s="157"/>
      <c r="R90" s="157"/>
      <c r="S90" s="157"/>
      <c r="T90" s="157"/>
      <c r="U90" s="157"/>
      <c r="V90" s="157"/>
      <c r="W90" s="157"/>
      <c r="X90" s="157"/>
      <c r="Y90" s="158"/>
      <c r="Z90" s="123" t="s">
        <v>67</v>
      </c>
      <c r="AA90" s="123"/>
      <c r="AB90" s="123"/>
      <c r="AC90" s="123"/>
      <c r="AD90" s="123"/>
      <c r="AE90" s="168" t="s">
        <v>72</v>
      </c>
      <c r="AF90" s="169"/>
      <c r="AG90" s="169"/>
      <c r="AH90" s="169"/>
      <c r="AI90" s="169"/>
      <c r="AJ90" s="169"/>
      <c r="AK90" s="169"/>
      <c r="AL90" s="169"/>
      <c r="AM90" s="169"/>
      <c r="AN90" s="170"/>
      <c r="AO90" s="127">
        <v>8000</v>
      </c>
      <c r="AP90" s="127"/>
      <c r="AQ90" s="127"/>
      <c r="AR90" s="127"/>
      <c r="AS90" s="127"/>
      <c r="AT90" s="127"/>
      <c r="AU90" s="127"/>
      <c r="AV90" s="127"/>
      <c r="AW90" s="127">
        <v>0</v>
      </c>
      <c r="AX90" s="127"/>
      <c r="AY90" s="127"/>
      <c r="AZ90" s="127"/>
      <c r="BA90" s="127"/>
      <c r="BB90" s="127"/>
      <c r="BC90" s="127"/>
      <c r="BD90" s="127"/>
      <c r="BE90" s="127">
        <f t="shared" si="1"/>
        <v>8000</v>
      </c>
      <c r="BF90" s="127"/>
      <c r="BG90" s="127"/>
      <c r="BH90" s="127"/>
      <c r="BI90" s="127"/>
      <c r="BJ90" s="127"/>
      <c r="BK90" s="127"/>
      <c r="BL90" s="127"/>
    </row>
    <row r="91" spans="1:64" ht="20.399999999999999" customHeight="1" x14ac:dyDescent="0.3">
      <c r="A91" s="102">
        <v>16</v>
      </c>
      <c r="B91" s="102"/>
      <c r="C91" s="102"/>
      <c r="D91" s="102"/>
      <c r="E91" s="102"/>
      <c r="F91" s="102"/>
      <c r="G91" s="52" t="s">
        <v>140</v>
      </c>
      <c r="H91" s="157"/>
      <c r="I91" s="157"/>
      <c r="J91" s="157"/>
      <c r="K91" s="157"/>
      <c r="L91" s="157"/>
      <c r="M91" s="157"/>
      <c r="N91" s="157"/>
      <c r="O91" s="157"/>
      <c r="P91" s="157"/>
      <c r="Q91" s="157"/>
      <c r="R91" s="157"/>
      <c r="S91" s="157"/>
      <c r="T91" s="157"/>
      <c r="U91" s="157"/>
      <c r="V91" s="157"/>
      <c r="W91" s="157"/>
      <c r="X91" s="157"/>
      <c r="Y91" s="158"/>
      <c r="Z91" s="123" t="s">
        <v>67</v>
      </c>
      <c r="AA91" s="123"/>
      <c r="AB91" s="123"/>
      <c r="AC91" s="123"/>
      <c r="AD91" s="123"/>
      <c r="AE91" s="168" t="s">
        <v>115</v>
      </c>
      <c r="AF91" s="169"/>
      <c r="AG91" s="169"/>
      <c r="AH91" s="169"/>
      <c r="AI91" s="169"/>
      <c r="AJ91" s="169"/>
      <c r="AK91" s="169"/>
      <c r="AL91" s="169"/>
      <c r="AM91" s="169"/>
      <c r="AN91" s="170"/>
      <c r="AO91" s="127">
        <v>20000</v>
      </c>
      <c r="AP91" s="127"/>
      <c r="AQ91" s="127"/>
      <c r="AR91" s="127"/>
      <c r="AS91" s="127"/>
      <c r="AT91" s="127"/>
      <c r="AU91" s="127"/>
      <c r="AV91" s="127"/>
      <c r="AW91" s="127">
        <v>0</v>
      </c>
      <c r="AX91" s="127"/>
      <c r="AY91" s="127"/>
      <c r="AZ91" s="127"/>
      <c r="BA91" s="127"/>
      <c r="BB91" s="127"/>
      <c r="BC91" s="127"/>
      <c r="BD91" s="127"/>
      <c r="BE91" s="127">
        <f t="shared" si="1"/>
        <v>20000</v>
      </c>
      <c r="BF91" s="127"/>
      <c r="BG91" s="127"/>
      <c r="BH91" s="127"/>
      <c r="BI91" s="127"/>
      <c r="BJ91" s="127"/>
      <c r="BK91" s="127"/>
      <c r="BL91" s="127"/>
    </row>
    <row r="92" spans="1:64" ht="27" customHeight="1" x14ac:dyDescent="0.3">
      <c r="A92" s="102">
        <v>17</v>
      </c>
      <c r="B92" s="102"/>
      <c r="C92" s="102"/>
      <c r="D92" s="102"/>
      <c r="E92" s="102"/>
      <c r="F92" s="102"/>
      <c r="G92" s="52" t="s">
        <v>116</v>
      </c>
      <c r="H92" s="157"/>
      <c r="I92" s="157"/>
      <c r="J92" s="157"/>
      <c r="K92" s="157"/>
      <c r="L92" s="157"/>
      <c r="M92" s="157"/>
      <c r="N92" s="157"/>
      <c r="O92" s="157"/>
      <c r="P92" s="157"/>
      <c r="Q92" s="157"/>
      <c r="R92" s="157"/>
      <c r="S92" s="157"/>
      <c r="T92" s="157"/>
      <c r="U92" s="157"/>
      <c r="V92" s="157"/>
      <c r="W92" s="157"/>
      <c r="X92" s="157"/>
      <c r="Y92" s="158"/>
      <c r="Z92" s="123" t="s">
        <v>71</v>
      </c>
      <c r="AA92" s="123"/>
      <c r="AB92" s="123"/>
      <c r="AC92" s="123"/>
      <c r="AD92" s="123"/>
      <c r="AE92" s="168" t="s">
        <v>117</v>
      </c>
      <c r="AF92" s="169"/>
      <c r="AG92" s="169"/>
      <c r="AH92" s="169"/>
      <c r="AI92" s="169"/>
      <c r="AJ92" s="169"/>
      <c r="AK92" s="169"/>
      <c r="AL92" s="169"/>
      <c r="AM92" s="169"/>
      <c r="AN92" s="170"/>
      <c r="AO92" s="127">
        <v>1</v>
      </c>
      <c r="AP92" s="127"/>
      <c r="AQ92" s="127"/>
      <c r="AR92" s="127"/>
      <c r="AS92" s="127"/>
      <c r="AT92" s="127"/>
      <c r="AU92" s="127"/>
      <c r="AV92" s="127"/>
      <c r="AW92" s="127">
        <v>0</v>
      </c>
      <c r="AX92" s="127"/>
      <c r="AY92" s="127"/>
      <c r="AZ92" s="127"/>
      <c r="BA92" s="127"/>
      <c r="BB92" s="127"/>
      <c r="BC92" s="127"/>
      <c r="BD92" s="127"/>
      <c r="BE92" s="127">
        <f t="shared" si="1"/>
        <v>1</v>
      </c>
      <c r="BF92" s="127"/>
      <c r="BG92" s="127"/>
      <c r="BH92" s="127"/>
      <c r="BI92" s="127"/>
      <c r="BJ92" s="127"/>
      <c r="BK92" s="127"/>
      <c r="BL92" s="127"/>
    </row>
    <row r="93" spans="1:64" ht="24.65" customHeight="1" x14ac:dyDescent="0.3">
      <c r="A93" s="102">
        <v>18</v>
      </c>
      <c r="B93" s="102"/>
      <c r="C93" s="102"/>
      <c r="D93" s="102"/>
      <c r="E93" s="102"/>
      <c r="F93" s="102"/>
      <c r="G93" s="52" t="s">
        <v>118</v>
      </c>
      <c r="H93" s="157"/>
      <c r="I93" s="157"/>
      <c r="J93" s="157"/>
      <c r="K93" s="157"/>
      <c r="L93" s="157"/>
      <c r="M93" s="157"/>
      <c r="N93" s="157"/>
      <c r="O93" s="157"/>
      <c r="P93" s="157"/>
      <c r="Q93" s="157"/>
      <c r="R93" s="157"/>
      <c r="S93" s="157"/>
      <c r="T93" s="157"/>
      <c r="U93" s="157"/>
      <c r="V93" s="157"/>
      <c r="W93" s="157"/>
      <c r="X93" s="157"/>
      <c r="Y93" s="158"/>
      <c r="Z93" s="123" t="s">
        <v>67</v>
      </c>
      <c r="AA93" s="123"/>
      <c r="AB93" s="123"/>
      <c r="AC93" s="123"/>
      <c r="AD93" s="123"/>
      <c r="AE93" s="159" t="s">
        <v>76</v>
      </c>
      <c r="AF93" s="161"/>
      <c r="AG93" s="161"/>
      <c r="AH93" s="161"/>
      <c r="AI93" s="161"/>
      <c r="AJ93" s="161"/>
      <c r="AK93" s="161"/>
      <c r="AL93" s="161"/>
      <c r="AM93" s="161"/>
      <c r="AN93" s="162"/>
      <c r="AO93" s="127">
        <v>14</v>
      </c>
      <c r="AP93" s="127"/>
      <c r="AQ93" s="127"/>
      <c r="AR93" s="127"/>
      <c r="AS93" s="127"/>
      <c r="AT93" s="127"/>
      <c r="AU93" s="127"/>
      <c r="AV93" s="127"/>
      <c r="AW93" s="127">
        <v>0</v>
      </c>
      <c r="AX93" s="127"/>
      <c r="AY93" s="127"/>
      <c r="AZ93" s="127"/>
      <c r="BA93" s="127"/>
      <c r="BB93" s="127"/>
      <c r="BC93" s="127"/>
      <c r="BD93" s="127"/>
      <c r="BE93" s="127">
        <f t="shared" si="1"/>
        <v>14</v>
      </c>
      <c r="BF93" s="127"/>
      <c r="BG93" s="127"/>
      <c r="BH93" s="127"/>
      <c r="BI93" s="127"/>
      <c r="BJ93" s="127"/>
      <c r="BK93" s="127"/>
      <c r="BL93" s="127"/>
    </row>
    <row r="94" spans="1:64" ht="22.25" customHeight="1" x14ac:dyDescent="0.3">
      <c r="A94" s="102">
        <v>19</v>
      </c>
      <c r="B94" s="102"/>
      <c r="C94" s="102"/>
      <c r="D94" s="102"/>
      <c r="E94" s="102"/>
      <c r="F94" s="102"/>
      <c r="G94" s="52" t="s">
        <v>119</v>
      </c>
      <c r="H94" s="157"/>
      <c r="I94" s="157"/>
      <c r="J94" s="157"/>
      <c r="K94" s="157"/>
      <c r="L94" s="157"/>
      <c r="M94" s="157"/>
      <c r="N94" s="157"/>
      <c r="O94" s="157"/>
      <c r="P94" s="157"/>
      <c r="Q94" s="157"/>
      <c r="R94" s="157"/>
      <c r="S94" s="157"/>
      <c r="T94" s="157"/>
      <c r="U94" s="157"/>
      <c r="V94" s="157"/>
      <c r="W94" s="157"/>
      <c r="X94" s="157"/>
      <c r="Y94" s="158"/>
      <c r="Z94" s="123" t="s">
        <v>67</v>
      </c>
      <c r="AA94" s="123"/>
      <c r="AB94" s="123"/>
      <c r="AC94" s="123"/>
      <c r="AD94" s="123"/>
      <c r="AE94" s="159" t="s">
        <v>76</v>
      </c>
      <c r="AF94" s="161"/>
      <c r="AG94" s="161"/>
      <c r="AH94" s="161"/>
      <c r="AI94" s="161"/>
      <c r="AJ94" s="161"/>
      <c r="AK94" s="161"/>
      <c r="AL94" s="161"/>
      <c r="AM94" s="161"/>
      <c r="AN94" s="162"/>
      <c r="AO94" s="127">
        <v>64</v>
      </c>
      <c r="AP94" s="127"/>
      <c r="AQ94" s="127"/>
      <c r="AR94" s="127"/>
      <c r="AS94" s="127"/>
      <c r="AT94" s="127"/>
      <c r="AU94" s="127"/>
      <c r="AV94" s="127"/>
      <c r="AW94" s="127">
        <v>0</v>
      </c>
      <c r="AX94" s="127"/>
      <c r="AY94" s="127"/>
      <c r="AZ94" s="127"/>
      <c r="BA94" s="127"/>
      <c r="BB94" s="127"/>
      <c r="BC94" s="127"/>
      <c r="BD94" s="127"/>
      <c r="BE94" s="127">
        <f t="shared" si="1"/>
        <v>64</v>
      </c>
      <c r="BF94" s="127"/>
      <c r="BG94" s="127"/>
      <c r="BH94" s="127"/>
      <c r="BI94" s="127"/>
      <c r="BJ94" s="127"/>
      <c r="BK94" s="127"/>
      <c r="BL94" s="127"/>
    </row>
    <row r="95" spans="1:64" ht="4.75" hidden="1" customHeight="1" x14ac:dyDescent="0.3">
      <c r="A95" s="102">
        <v>37</v>
      </c>
      <c r="B95" s="102"/>
      <c r="C95" s="102"/>
      <c r="D95" s="102"/>
      <c r="E95" s="102"/>
      <c r="F95" s="102"/>
      <c r="G95" s="52" t="s">
        <v>120</v>
      </c>
      <c r="H95" s="157"/>
      <c r="I95" s="157"/>
      <c r="J95" s="157"/>
      <c r="K95" s="157"/>
      <c r="L95" s="157"/>
      <c r="M95" s="157"/>
      <c r="N95" s="157"/>
      <c r="O95" s="157"/>
      <c r="P95" s="157"/>
      <c r="Q95" s="157"/>
      <c r="R95" s="157"/>
      <c r="S95" s="157"/>
      <c r="T95" s="157"/>
      <c r="U95" s="157"/>
      <c r="V95" s="157"/>
      <c r="W95" s="157"/>
      <c r="X95" s="157"/>
      <c r="Y95" s="158"/>
      <c r="Z95" s="123" t="s">
        <v>73</v>
      </c>
      <c r="AA95" s="123"/>
      <c r="AB95" s="123"/>
      <c r="AC95" s="123"/>
      <c r="AD95" s="123"/>
      <c r="AE95" s="159" t="s">
        <v>76</v>
      </c>
      <c r="AF95" s="161"/>
      <c r="AG95" s="161"/>
      <c r="AH95" s="161"/>
      <c r="AI95" s="161"/>
      <c r="AJ95" s="161"/>
      <c r="AK95" s="161"/>
      <c r="AL95" s="161"/>
      <c r="AM95" s="161"/>
      <c r="AN95" s="162"/>
      <c r="AO95" s="127">
        <v>0</v>
      </c>
      <c r="AP95" s="127"/>
      <c r="AQ95" s="127"/>
      <c r="AR95" s="127"/>
      <c r="AS95" s="127"/>
      <c r="AT95" s="127"/>
      <c r="AU95" s="127"/>
      <c r="AV95" s="127"/>
      <c r="AW95" s="127">
        <v>0</v>
      </c>
      <c r="AX95" s="127"/>
      <c r="AY95" s="127"/>
      <c r="AZ95" s="127"/>
      <c r="BA95" s="127"/>
      <c r="BB95" s="127"/>
      <c r="BC95" s="127"/>
      <c r="BD95" s="127"/>
      <c r="BE95" s="127">
        <f t="shared" si="1"/>
        <v>0</v>
      </c>
      <c r="BF95" s="127"/>
      <c r="BG95" s="127"/>
      <c r="BH95" s="127"/>
      <c r="BI95" s="127"/>
      <c r="BJ95" s="127"/>
      <c r="BK95" s="127"/>
      <c r="BL95" s="127"/>
    </row>
    <row r="96" spans="1:64" s="4" customFormat="1" ht="20.399999999999999" customHeight="1" x14ac:dyDescent="0.3">
      <c r="A96" s="146">
        <v>0</v>
      </c>
      <c r="B96" s="146"/>
      <c r="C96" s="146"/>
      <c r="D96" s="146"/>
      <c r="E96" s="146"/>
      <c r="F96" s="146"/>
      <c r="G96" s="139" t="s">
        <v>74</v>
      </c>
      <c r="H96" s="163"/>
      <c r="I96" s="163"/>
      <c r="J96" s="163"/>
      <c r="K96" s="163"/>
      <c r="L96" s="163"/>
      <c r="M96" s="163"/>
      <c r="N96" s="163"/>
      <c r="O96" s="163"/>
      <c r="P96" s="163"/>
      <c r="Q96" s="163"/>
      <c r="R96" s="163"/>
      <c r="S96" s="163"/>
      <c r="T96" s="163"/>
      <c r="U96" s="163"/>
      <c r="V96" s="163"/>
      <c r="W96" s="163"/>
      <c r="X96" s="163"/>
      <c r="Y96" s="164"/>
      <c r="Z96" s="142"/>
      <c r="AA96" s="142"/>
      <c r="AB96" s="142"/>
      <c r="AC96" s="142"/>
      <c r="AD96" s="142"/>
      <c r="AE96" s="139"/>
      <c r="AF96" s="163"/>
      <c r="AG96" s="163"/>
      <c r="AH96" s="163"/>
      <c r="AI96" s="163"/>
      <c r="AJ96" s="163"/>
      <c r="AK96" s="163"/>
      <c r="AL96" s="163"/>
      <c r="AM96" s="163"/>
      <c r="AN96" s="164"/>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row>
    <row r="97" spans="1:64" s="4" customFormat="1" ht="30" customHeight="1" x14ac:dyDescent="0.3">
      <c r="A97" s="49">
        <v>20</v>
      </c>
      <c r="B97" s="50"/>
      <c r="C97" s="50"/>
      <c r="D97" s="50"/>
      <c r="E97" s="50"/>
      <c r="F97" s="51"/>
      <c r="G97" s="52" t="s">
        <v>141</v>
      </c>
      <c r="H97" s="53"/>
      <c r="I97" s="53"/>
      <c r="J97" s="53"/>
      <c r="K97" s="53"/>
      <c r="L97" s="53"/>
      <c r="M97" s="53"/>
      <c r="N97" s="53"/>
      <c r="O97" s="53"/>
      <c r="P97" s="53"/>
      <c r="Q97" s="53"/>
      <c r="R97" s="53"/>
      <c r="S97" s="53"/>
      <c r="T97" s="53"/>
      <c r="U97" s="53"/>
      <c r="V97" s="53"/>
      <c r="W97" s="53"/>
      <c r="X97" s="53"/>
      <c r="Y97" s="54"/>
      <c r="Z97" s="58" t="s">
        <v>151</v>
      </c>
      <c r="AA97" s="59"/>
      <c r="AB97" s="59"/>
      <c r="AC97" s="59"/>
      <c r="AD97" s="60"/>
      <c r="AE97" s="58" t="s">
        <v>76</v>
      </c>
      <c r="AF97" s="59"/>
      <c r="AG97" s="59"/>
      <c r="AH97" s="59"/>
      <c r="AI97" s="59"/>
      <c r="AJ97" s="59"/>
      <c r="AK97" s="59"/>
      <c r="AL97" s="59"/>
      <c r="AM97" s="59"/>
      <c r="AN97" s="60"/>
      <c r="AO97" s="55">
        <v>23162</v>
      </c>
      <c r="AP97" s="56"/>
      <c r="AQ97" s="56"/>
      <c r="AR97" s="56"/>
      <c r="AS97" s="56"/>
      <c r="AT97" s="56"/>
      <c r="AU97" s="56"/>
      <c r="AV97" s="57"/>
      <c r="AW97" s="55">
        <v>0</v>
      </c>
      <c r="AX97" s="56"/>
      <c r="AY97" s="56"/>
      <c r="AZ97" s="56"/>
      <c r="BA97" s="56"/>
      <c r="BB97" s="56"/>
      <c r="BC97" s="56"/>
      <c r="BD97" s="57"/>
      <c r="BE97" s="55">
        <f>AO97</f>
        <v>23162</v>
      </c>
      <c r="BF97" s="56"/>
      <c r="BG97" s="56"/>
      <c r="BH97" s="56"/>
      <c r="BI97" s="56"/>
      <c r="BJ97" s="56"/>
      <c r="BK97" s="56"/>
      <c r="BL97" s="57"/>
    </row>
    <row r="98" spans="1:64" ht="41.4" customHeight="1" x14ac:dyDescent="0.3">
      <c r="A98" s="102">
        <v>21</v>
      </c>
      <c r="B98" s="102"/>
      <c r="C98" s="102"/>
      <c r="D98" s="102"/>
      <c r="E98" s="102"/>
      <c r="F98" s="102"/>
      <c r="G98" s="52" t="s">
        <v>142</v>
      </c>
      <c r="H98" s="157"/>
      <c r="I98" s="157"/>
      <c r="J98" s="157"/>
      <c r="K98" s="157"/>
      <c r="L98" s="157"/>
      <c r="M98" s="157"/>
      <c r="N98" s="157"/>
      <c r="O98" s="157"/>
      <c r="P98" s="157"/>
      <c r="Q98" s="157"/>
      <c r="R98" s="157"/>
      <c r="S98" s="157"/>
      <c r="T98" s="157"/>
      <c r="U98" s="157"/>
      <c r="V98" s="157"/>
      <c r="W98" s="157"/>
      <c r="X98" s="157"/>
      <c r="Y98" s="158"/>
      <c r="Z98" s="61"/>
      <c r="AA98" s="62"/>
      <c r="AB98" s="62"/>
      <c r="AC98" s="62"/>
      <c r="AD98" s="63"/>
      <c r="AE98" s="61"/>
      <c r="AF98" s="62"/>
      <c r="AG98" s="62"/>
      <c r="AH98" s="62"/>
      <c r="AI98" s="62"/>
      <c r="AJ98" s="62"/>
      <c r="AK98" s="62"/>
      <c r="AL98" s="62"/>
      <c r="AM98" s="62"/>
      <c r="AN98" s="63"/>
      <c r="AO98" s="127">
        <f>AO77/AO88</f>
        <v>1116.5550000000001</v>
      </c>
      <c r="AP98" s="127"/>
      <c r="AQ98" s="127"/>
      <c r="AR98" s="127"/>
      <c r="AS98" s="127"/>
      <c r="AT98" s="127"/>
      <c r="AU98" s="127"/>
      <c r="AV98" s="127"/>
      <c r="AW98" s="127">
        <v>0</v>
      </c>
      <c r="AX98" s="127"/>
      <c r="AY98" s="127"/>
      <c r="AZ98" s="127"/>
      <c r="BA98" s="127"/>
      <c r="BB98" s="127"/>
      <c r="BC98" s="127"/>
      <c r="BD98" s="127"/>
      <c r="BE98" s="127">
        <f t="shared" si="1"/>
        <v>1116.5550000000001</v>
      </c>
      <c r="BF98" s="127"/>
      <c r="BG98" s="127"/>
      <c r="BH98" s="127"/>
      <c r="BI98" s="127"/>
      <c r="BJ98" s="127"/>
      <c r="BK98" s="127"/>
      <c r="BL98" s="127"/>
    </row>
    <row r="99" spans="1:64" ht="63" hidden="1" customHeight="1" x14ac:dyDescent="0.3">
      <c r="A99" s="102">
        <v>15</v>
      </c>
      <c r="B99" s="102"/>
      <c r="C99" s="102"/>
      <c r="D99" s="102"/>
      <c r="E99" s="102"/>
      <c r="F99" s="102"/>
      <c r="G99" s="52" t="s">
        <v>121</v>
      </c>
      <c r="H99" s="157"/>
      <c r="I99" s="157"/>
      <c r="J99" s="157"/>
      <c r="K99" s="157"/>
      <c r="L99" s="157"/>
      <c r="M99" s="157"/>
      <c r="N99" s="157"/>
      <c r="O99" s="157"/>
      <c r="P99" s="157"/>
      <c r="Q99" s="157"/>
      <c r="R99" s="157"/>
      <c r="S99" s="157"/>
      <c r="T99" s="157"/>
      <c r="U99" s="157"/>
      <c r="V99" s="157"/>
      <c r="W99" s="157"/>
      <c r="X99" s="157"/>
      <c r="Y99" s="158"/>
      <c r="Z99" s="61"/>
      <c r="AA99" s="62"/>
      <c r="AB99" s="62"/>
      <c r="AC99" s="62"/>
      <c r="AD99" s="63"/>
      <c r="AE99" s="61"/>
      <c r="AF99" s="62"/>
      <c r="AG99" s="62"/>
      <c r="AH99" s="62"/>
      <c r="AI99" s="62"/>
      <c r="AJ99" s="62"/>
      <c r="AK99" s="62"/>
      <c r="AL99" s="62"/>
      <c r="AM99" s="62"/>
      <c r="AN99" s="63"/>
      <c r="AO99" s="127">
        <v>0</v>
      </c>
      <c r="AP99" s="127"/>
      <c r="AQ99" s="127"/>
      <c r="AR99" s="127"/>
      <c r="AS99" s="127"/>
      <c r="AT99" s="127"/>
      <c r="AU99" s="127"/>
      <c r="AV99" s="127"/>
      <c r="AW99" s="127">
        <v>0</v>
      </c>
      <c r="AX99" s="127"/>
      <c r="AY99" s="127"/>
      <c r="AZ99" s="127"/>
      <c r="BA99" s="127"/>
      <c r="BB99" s="127"/>
      <c r="BC99" s="127"/>
      <c r="BD99" s="127"/>
      <c r="BE99" s="127">
        <f t="shared" si="1"/>
        <v>0</v>
      </c>
      <c r="BF99" s="127"/>
      <c r="BG99" s="127"/>
      <c r="BH99" s="127"/>
      <c r="BI99" s="127"/>
      <c r="BJ99" s="127"/>
      <c r="BK99" s="127"/>
      <c r="BL99" s="127"/>
    </row>
    <row r="100" spans="1:64" ht="40.75" customHeight="1" x14ac:dyDescent="0.3">
      <c r="A100" s="102">
        <v>22</v>
      </c>
      <c r="B100" s="102"/>
      <c r="C100" s="102"/>
      <c r="D100" s="102"/>
      <c r="E100" s="102"/>
      <c r="F100" s="102"/>
      <c r="G100" s="52" t="s">
        <v>143</v>
      </c>
      <c r="H100" s="157"/>
      <c r="I100" s="157"/>
      <c r="J100" s="157"/>
      <c r="K100" s="157"/>
      <c r="L100" s="157"/>
      <c r="M100" s="157"/>
      <c r="N100" s="157"/>
      <c r="O100" s="157"/>
      <c r="P100" s="157"/>
      <c r="Q100" s="157"/>
      <c r="R100" s="157"/>
      <c r="S100" s="157"/>
      <c r="T100" s="157"/>
      <c r="U100" s="157"/>
      <c r="V100" s="157"/>
      <c r="W100" s="157"/>
      <c r="X100" s="157"/>
      <c r="Y100" s="158"/>
      <c r="Z100" s="61"/>
      <c r="AA100" s="62"/>
      <c r="AB100" s="62"/>
      <c r="AC100" s="62"/>
      <c r="AD100" s="63"/>
      <c r="AE100" s="61"/>
      <c r="AF100" s="62"/>
      <c r="AG100" s="62"/>
      <c r="AH100" s="62"/>
      <c r="AI100" s="62"/>
      <c r="AJ100" s="62"/>
      <c r="AK100" s="62"/>
      <c r="AL100" s="62"/>
      <c r="AM100" s="62"/>
      <c r="AN100" s="63"/>
      <c r="AO100" s="127">
        <f>AO84/30</f>
        <v>1300</v>
      </c>
      <c r="AP100" s="127"/>
      <c r="AQ100" s="127"/>
      <c r="AR100" s="127"/>
      <c r="AS100" s="127"/>
      <c r="AT100" s="127"/>
      <c r="AU100" s="127"/>
      <c r="AV100" s="127"/>
      <c r="AW100" s="127">
        <v>0</v>
      </c>
      <c r="AX100" s="127"/>
      <c r="AY100" s="127"/>
      <c r="AZ100" s="127"/>
      <c r="BA100" s="127"/>
      <c r="BB100" s="127"/>
      <c r="BC100" s="127"/>
      <c r="BD100" s="127"/>
      <c r="BE100" s="127">
        <f t="shared" si="1"/>
        <v>1300</v>
      </c>
      <c r="BF100" s="127"/>
      <c r="BG100" s="127"/>
      <c r="BH100" s="127"/>
      <c r="BI100" s="127"/>
      <c r="BJ100" s="127"/>
      <c r="BK100" s="127"/>
      <c r="BL100" s="127"/>
    </row>
    <row r="101" spans="1:64" ht="19.75" hidden="1" customHeight="1" x14ac:dyDescent="0.3">
      <c r="A101" s="102">
        <v>17</v>
      </c>
      <c r="B101" s="102"/>
      <c r="C101" s="102"/>
      <c r="D101" s="102"/>
      <c r="E101" s="102"/>
      <c r="F101" s="102"/>
      <c r="G101" s="52" t="s">
        <v>122</v>
      </c>
      <c r="H101" s="157"/>
      <c r="I101" s="157"/>
      <c r="J101" s="157"/>
      <c r="K101" s="157"/>
      <c r="L101" s="157"/>
      <c r="M101" s="157"/>
      <c r="N101" s="157"/>
      <c r="O101" s="157"/>
      <c r="P101" s="157"/>
      <c r="Q101" s="157"/>
      <c r="R101" s="157"/>
      <c r="S101" s="157"/>
      <c r="T101" s="157"/>
      <c r="U101" s="157"/>
      <c r="V101" s="157"/>
      <c r="W101" s="157"/>
      <c r="X101" s="157"/>
      <c r="Y101" s="158"/>
      <c r="Z101" s="61"/>
      <c r="AA101" s="62"/>
      <c r="AB101" s="62"/>
      <c r="AC101" s="62"/>
      <c r="AD101" s="63"/>
      <c r="AE101" s="61"/>
      <c r="AF101" s="62"/>
      <c r="AG101" s="62"/>
      <c r="AH101" s="62"/>
      <c r="AI101" s="62"/>
      <c r="AJ101" s="62"/>
      <c r="AK101" s="62"/>
      <c r="AL101" s="62"/>
      <c r="AM101" s="62"/>
      <c r="AN101" s="63"/>
      <c r="AO101" s="127">
        <v>0</v>
      </c>
      <c r="AP101" s="127"/>
      <c r="AQ101" s="127"/>
      <c r="AR101" s="127"/>
      <c r="AS101" s="127"/>
      <c r="AT101" s="127"/>
      <c r="AU101" s="127"/>
      <c r="AV101" s="127"/>
      <c r="AW101" s="127">
        <v>0</v>
      </c>
      <c r="AX101" s="127"/>
      <c r="AY101" s="127"/>
      <c r="AZ101" s="127"/>
      <c r="BA101" s="127"/>
      <c r="BB101" s="127"/>
      <c r="BC101" s="127"/>
      <c r="BD101" s="127"/>
      <c r="BE101" s="127">
        <f t="shared" si="1"/>
        <v>0</v>
      </c>
      <c r="BF101" s="127"/>
      <c r="BG101" s="127"/>
      <c r="BH101" s="127"/>
      <c r="BI101" s="127"/>
      <c r="BJ101" s="127"/>
      <c r="BK101" s="127"/>
      <c r="BL101" s="127"/>
    </row>
    <row r="102" spans="1:64" ht="34.25" hidden="1" customHeight="1" x14ac:dyDescent="0.3">
      <c r="A102" s="102">
        <v>22</v>
      </c>
      <c r="B102" s="102"/>
      <c r="C102" s="102"/>
      <c r="D102" s="102"/>
      <c r="E102" s="102"/>
      <c r="F102" s="102"/>
      <c r="G102" s="52"/>
      <c r="H102" s="157"/>
      <c r="I102" s="157"/>
      <c r="J102" s="157"/>
      <c r="K102" s="157"/>
      <c r="L102" s="157"/>
      <c r="M102" s="157"/>
      <c r="N102" s="157"/>
      <c r="O102" s="157"/>
      <c r="P102" s="157"/>
      <c r="Q102" s="157"/>
      <c r="R102" s="157"/>
      <c r="S102" s="157"/>
      <c r="T102" s="157"/>
      <c r="U102" s="157"/>
      <c r="V102" s="157"/>
      <c r="W102" s="157"/>
      <c r="X102" s="157"/>
      <c r="Y102" s="158"/>
      <c r="Z102" s="61"/>
      <c r="AA102" s="62"/>
      <c r="AB102" s="62"/>
      <c r="AC102" s="62"/>
      <c r="AD102" s="63"/>
      <c r="AE102" s="61"/>
      <c r="AF102" s="62"/>
      <c r="AG102" s="62"/>
      <c r="AH102" s="62"/>
      <c r="AI102" s="62"/>
      <c r="AJ102" s="62"/>
      <c r="AK102" s="62"/>
      <c r="AL102" s="62"/>
      <c r="AM102" s="62"/>
      <c r="AN102" s="63"/>
      <c r="AO102" s="127">
        <f>AS50/AO87</f>
        <v>23162.272727272728</v>
      </c>
      <c r="AP102" s="127"/>
      <c r="AQ102" s="127"/>
      <c r="AR102" s="127"/>
      <c r="AS102" s="127"/>
      <c r="AT102" s="127"/>
      <c r="AU102" s="127"/>
      <c r="AV102" s="127"/>
      <c r="AW102" s="127">
        <v>0</v>
      </c>
      <c r="AX102" s="127"/>
      <c r="AY102" s="127"/>
      <c r="AZ102" s="127"/>
      <c r="BA102" s="127"/>
      <c r="BB102" s="127"/>
      <c r="BC102" s="127"/>
      <c r="BD102" s="127"/>
      <c r="BE102" s="127">
        <f t="shared" si="1"/>
        <v>23162.272727272728</v>
      </c>
      <c r="BF102" s="127"/>
      <c r="BG102" s="127"/>
      <c r="BH102" s="127"/>
      <c r="BI102" s="127"/>
      <c r="BJ102" s="127"/>
      <c r="BK102" s="127"/>
      <c r="BL102" s="127"/>
    </row>
    <row r="103" spans="1:64" ht="25.25" customHeight="1" x14ac:dyDescent="0.3">
      <c r="A103" s="102">
        <v>23</v>
      </c>
      <c r="B103" s="102"/>
      <c r="C103" s="102"/>
      <c r="D103" s="102"/>
      <c r="E103" s="102"/>
      <c r="F103" s="102"/>
      <c r="G103" s="52" t="s">
        <v>123</v>
      </c>
      <c r="H103" s="157"/>
      <c r="I103" s="157"/>
      <c r="J103" s="157"/>
      <c r="K103" s="157"/>
      <c r="L103" s="157"/>
      <c r="M103" s="157"/>
      <c r="N103" s="157"/>
      <c r="O103" s="157"/>
      <c r="P103" s="157"/>
      <c r="Q103" s="157"/>
      <c r="R103" s="157"/>
      <c r="S103" s="157"/>
      <c r="T103" s="157"/>
      <c r="U103" s="157"/>
      <c r="V103" s="157"/>
      <c r="W103" s="157"/>
      <c r="X103" s="157"/>
      <c r="Y103" s="158"/>
      <c r="Z103" s="61"/>
      <c r="AA103" s="62"/>
      <c r="AB103" s="62"/>
      <c r="AC103" s="62"/>
      <c r="AD103" s="63"/>
      <c r="AE103" s="61"/>
      <c r="AF103" s="62"/>
      <c r="AG103" s="62"/>
      <c r="AH103" s="62"/>
      <c r="AI103" s="62"/>
      <c r="AJ103" s="62"/>
      <c r="AK103" s="62"/>
      <c r="AL103" s="62"/>
      <c r="AM103" s="62"/>
      <c r="AN103" s="63"/>
      <c r="AO103" s="127">
        <f>100000/14</f>
        <v>7142.8571428571431</v>
      </c>
      <c r="AP103" s="127"/>
      <c r="AQ103" s="127"/>
      <c r="AR103" s="127"/>
      <c r="AS103" s="127"/>
      <c r="AT103" s="127"/>
      <c r="AU103" s="127"/>
      <c r="AV103" s="127"/>
      <c r="AW103" s="127">
        <v>0</v>
      </c>
      <c r="AX103" s="127"/>
      <c r="AY103" s="127"/>
      <c r="AZ103" s="127"/>
      <c r="BA103" s="127"/>
      <c r="BB103" s="127"/>
      <c r="BC103" s="127"/>
      <c r="BD103" s="127"/>
      <c r="BE103" s="127">
        <f t="shared" si="1"/>
        <v>7142.8571428571431</v>
      </c>
      <c r="BF103" s="127"/>
      <c r="BG103" s="127"/>
      <c r="BH103" s="127"/>
      <c r="BI103" s="127"/>
      <c r="BJ103" s="127"/>
      <c r="BK103" s="127"/>
      <c r="BL103" s="127"/>
    </row>
    <row r="104" spans="1:64" ht="34.75" customHeight="1" x14ac:dyDescent="0.3">
      <c r="A104" s="102">
        <v>24</v>
      </c>
      <c r="B104" s="102"/>
      <c r="C104" s="102"/>
      <c r="D104" s="102"/>
      <c r="E104" s="102"/>
      <c r="F104" s="102"/>
      <c r="G104" s="52" t="s">
        <v>124</v>
      </c>
      <c r="H104" s="157"/>
      <c r="I104" s="157"/>
      <c r="J104" s="157"/>
      <c r="K104" s="157"/>
      <c r="L104" s="157"/>
      <c r="M104" s="157"/>
      <c r="N104" s="157"/>
      <c r="O104" s="157"/>
      <c r="P104" s="157"/>
      <c r="Q104" s="157"/>
      <c r="R104" s="157"/>
      <c r="S104" s="157"/>
      <c r="T104" s="157"/>
      <c r="U104" s="157"/>
      <c r="V104" s="157"/>
      <c r="W104" s="157"/>
      <c r="X104" s="157"/>
      <c r="Y104" s="158"/>
      <c r="Z104" s="64"/>
      <c r="AA104" s="65"/>
      <c r="AB104" s="65"/>
      <c r="AC104" s="65"/>
      <c r="AD104" s="66"/>
      <c r="AE104" s="64"/>
      <c r="AF104" s="65"/>
      <c r="AG104" s="65"/>
      <c r="AH104" s="65"/>
      <c r="AI104" s="65"/>
      <c r="AJ104" s="65"/>
      <c r="AK104" s="65"/>
      <c r="AL104" s="65"/>
      <c r="AM104" s="65"/>
      <c r="AN104" s="66"/>
      <c r="AO104" s="127">
        <f>50000/BE94</f>
        <v>781.25</v>
      </c>
      <c r="AP104" s="127"/>
      <c r="AQ104" s="127"/>
      <c r="AR104" s="127"/>
      <c r="AS104" s="127"/>
      <c r="AT104" s="127"/>
      <c r="AU104" s="127"/>
      <c r="AV104" s="127"/>
      <c r="AW104" s="127">
        <v>0</v>
      </c>
      <c r="AX104" s="127"/>
      <c r="AY104" s="127"/>
      <c r="AZ104" s="127"/>
      <c r="BA104" s="127"/>
      <c r="BB104" s="127"/>
      <c r="BC104" s="127"/>
      <c r="BD104" s="127"/>
      <c r="BE104" s="127">
        <f t="shared" si="1"/>
        <v>781.25</v>
      </c>
      <c r="BF104" s="127"/>
      <c r="BG104" s="127"/>
      <c r="BH104" s="127"/>
      <c r="BI104" s="127"/>
      <c r="BJ104" s="127"/>
      <c r="BK104" s="127"/>
      <c r="BL104" s="127"/>
    </row>
    <row r="105" spans="1:64" s="4" customFormat="1" ht="19.75" customHeight="1" x14ac:dyDescent="0.3">
      <c r="A105" s="146">
        <v>0</v>
      </c>
      <c r="B105" s="146"/>
      <c r="C105" s="146"/>
      <c r="D105" s="146"/>
      <c r="E105" s="146"/>
      <c r="F105" s="146"/>
      <c r="G105" s="139" t="s">
        <v>77</v>
      </c>
      <c r="H105" s="163"/>
      <c r="I105" s="163"/>
      <c r="J105" s="163"/>
      <c r="K105" s="163"/>
      <c r="L105" s="163"/>
      <c r="M105" s="163"/>
      <c r="N105" s="163"/>
      <c r="O105" s="163"/>
      <c r="P105" s="163"/>
      <c r="Q105" s="163"/>
      <c r="R105" s="163"/>
      <c r="S105" s="163"/>
      <c r="T105" s="163"/>
      <c r="U105" s="163"/>
      <c r="V105" s="163"/>
      <c r="W105" s="163"/>
      <c r="X105" s="163"/>
      <c r="Y105" s="164"/>
      <c r="Z105" s="142"/>
      <c r="AA105" s="142"/>
      <c r="AB105" s="142"/>
      <c r="AC105" s="142"/>
      <c r="AD105" s="142"/>
      <c r="AE105" s="165"/>
      <c r="AF105" s="166"/>
      <c r="AG105" s="166"/>
      <c r="AH105" s="166"/>
      <c r="AI105" s="166"/>
      <c r="AJ105" s="166"/>
      <c r="AK105" s="166"/>
      <c r="AL105" s="166"/>
      <c r="AM105" s="166"/>
      <c r="AN105" s="167"/>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row>
    <row r="106" spans="1:64" ht="48" customHeight="1" x14ac:dyDescent="0.3">
      <c r="A106" s="102">
        <v>25</v>
      </c>
      <c r="B106" s="102"/>
      <c r="C106" s="102"/>
      <c r="D106" s="102"/>
      <c r="E106" s="102"/>
      <c r="F106" s="102"/>
      <c r="G106" s="52" t="s">
        <v>144</v>
      </c>
      <c r="H106" s="157"/>
      <c r="I106" s="157"/>
      <c r="J106" s="157"/>
      <c r="K106" s="157"/>
      <c r="L106" s="157"/>
      <c r="M106" s="157"/>
      <c r="N106" s="157"/>
      <c r="O106" s="157"/>
      <c r="P106" s="157"/>
      <c r="Q106" s="157"/>
      <c r="R106" s="157"/>
      <c r="S106" s="157"/>
      <c r="T106" s="157"/>
      <c r="U106" s="157"/>
      <c r="V106" s="157"/>
      <c r="W106" s="157"/>
      <c r="X106" s="157"/>
      <c r="Y106" s="158"/>
      <c r="Z106" s="58" t="s">
        <v>78</v>
      </c>
      <c r="AA106" s="59"/>
      <c r="AB106" s="59"/>
      <c r="AC106" s="59"/>
      <c r="AD106" s="60"/>
      <c r="AE106" s="159" t="s">
        <v>125</v>
      </c>
      <c r="AF106" s="161"/>
      <c r="AG106" s="161"/>
      <c r="AH106" s="161"/>
      <c r="AI106" s="161"/>
      <c r="AJ106" s="161"/>
      <c r="AK106" s="161"/>
      <c r="AL106" s="161"/>
      <c r="AM106" s="161"/>
      <c r="AN106" s="162"/>
      <c r="AO106" s="127">
        <f>65/48%</f>
        <v>135.41666666666669</v>
      </c>
      <c r="AP106" s="127"/>
      <c r="AQ106" s="127"/>
      <c r="AR106" s="127"/>
      <c r="AS106" s="127"/>
      <c r="AT106" s="127"/>
      <c r="AU106" s="127"/>
      <c r="AV106" s="127"/>
      <c r="AW106" s="127">
        <v>0</v>
      </c>
      <c r="AX106" s="127"/>
      <c r="AY106" s="127"/>
      <c r="AZ106" s="127"/>
      <c r="BA106" s="127"/>
      <c r="BB106" s="127"/>
      <c r="BC106" s="127"/>
      <c r="BD106" s="127"/>
      <c r="BE106" s="127">
        <f t="shared" si="1"/>
        <v>135.41666666666669</v>
      </c>
      <c r="BF106" s="127"/>
      <c r="BG106" s="127"/>
      <c r="BH106" s="127"/>
      <c r="BI106" s="127"/>
      <c r="BJ106" s="127"/>
      <c r="BK106" s="127"/>
      <c r="BL106" s="127"/>
    </row>
    <row r="107" spans="1:64" ht="37.25" customHeight="1" x14ac:dyDescent="0.3">
      <c r="A107" s="102">
        <v>26</v>
      </c>
      <c r="B107" s="102"/>
      <c r="C107" s="102"/>
      <c r="D107" s="102"/>
      <c r="E107" s="102"/>
      <c r="F107" s="102"/>
      <c r="G107" s="52" t="s">
        <v>145</v>
      </c>
      <c r="H107" s="157"/>
      <c r="I107" s="157"/>
      <c r="J107" s="157"/>
      <c r="K107" s="157"/>
      <c r="L107" s="157"/>
      <c r="M107" s="157"/>
      <c r="N107" s="157"/>
      <c r="O107" s="157"/>
      <c r="P107" s="157"/>
      <c r="Q107" s="157"/>
      <c r="R107" s="157"/>
      <c r="S107" s="157"/>
      <c r="T107" s="157"/>
      <c r="U107" s="157"/>
      <c r="V107" s="157"/>
      <c r="W107" s="157"/>
      <c r="X107" s="157"/>
      <c r="Y107" s="158"/>
      <c r="Z107" s="61"/>
      <c r="AA107" s="62"/>
      <c r="AB107" s="62"/>
      <c r="AC107" s="62"/>
      <c r="AD107" s="63"/>
      <c r="AE107" s="159" t="s">
        <v>125</v>
      </c>
      <c r="AF107" s="161"/>
      <c r="AG107" s="161"/>
      <c r="AH107" s="161"/>
      <c r="AI107" s="161"/>
      <c r="AJ107" s="161"/>
      <c r="AK107" s="161"/>
      <c r="AL107" s="161"/>
      <c r="AM107" s="161"/>
      <c r="AN107" s="162"/>
      <c r="AO107" s="127">
        <f>4000/3377%</f>
        <v>118.44832691738227</v>
      </c>
      <c r="AP107" s="127"/>
      <c r="AQ107" s="127"/>
      <c r="AR107" s="127"/>
      <c r="AS107" s="127"/>
      <c r="AT107" s="127"/>
      <c r="AU107" s="127"/>
      <c r="AV107" s="127"/>
      <c r="AW107" s="127">
        <v>0</v>
      </c>
      <c r="AX107" s="127"/>
      <c r="AY107" s="127"/>
      <c r="AZ107" s="127"/>
      <c r="BA107" s="127"/>
      <c r="BB107" s="127"/>
      <c r="BC107" s="127"/>
      <c r="BD107" s="127"/>
      <c r="BE107" s="127">
        <f t="shared" si="1"/>
        <v>118.44832691738227</v>
      </c>
      <c r="BF107" s="127"/>
      <c r="BG107" s="127"/>
      <c r="BH107" s="127"/>
      <c r="BI107" s="127"/>
      <c r="BJ107" s="127"/>
      <c r="BK107" s="127"/>
      <c r="BL107" s="127"/>
    </row>
    <row r="108" spans="1:64" ht="54.65" hidden="1" customHeight="1" x14ac:dyDescent="0.3">
      <c r="A108" s="102">
        <v>20</v>
      </c>
      <c r="B108" s="102"/>
      <c r="C108" s="102"/>
      <c r="D108" s="102"/>
      <c r="E108" s="102"/>
      <c r="F108" s="102"/>
      <c r="G108" s="52" t="s">
        <v>126</v>
      </c>
      <c r="H108" s="157"/>
      <c r="I108" s="157"/>
      <c r="J108" s="157"/>
      <c r="K108" s="157"/>
      <c r="L108" s="157"/>
      <c r="M108" s="157"/>
      <c r="N108" s="157"/>
      <c r="O108" s="157"/>
      <c r="P108" s="157"/>
      <c r="Q108" s="157"/>
      <c r="R108" s="157"/>
      <c r="S108" s="157"/>
      <c r="T108" s="157"/>
      <c r="U108" s="157"/>
      <c r="V108" s="157"/>
      <c r="W108" s="157"/>
      <c r="X108" s="157"/>
      <c r="Y108" s="158"/>
      <c r="Z108" s="61"/>
      <c r="AA108" s="62"/>
      <c r="AB108" s="62"/>
      <c r="AC108" s="62"/>
      <c r="AD108" s="63"/>
      <c r="AE108" s="159" t="s">
        <v>125</v>
      </c>
      <c r="AF108" s="161"/>
      <c r="AG108" s="161"/>
      <c r="AH108" s="161"/>
      <c r="AI108" s="161"/>
      <c r="AJ108" s="161"/>
      <c r="AK108" s="161"/>
      <c r="AL108" s="161"/>
      <c r="AM108" s="161"/>
      <c r="AN108" s="162"/>
      <c r="AO108" s="127">
        <v>0</v>
      </c>
      <c r="AP108" s="127"/>
      <c r="AQ108" s="127"/>
      <c r="AR108" s="127"/>
      <c r="AS108" s="127"/>
      <c r="AT108" s="127"/>
      <c r="AU108" s="127"/>
      <c r="AV108" s="127"/>
      <c r="AW108" s="127">
        <v>0</v>
      </c>
      <c r="AX108" s="127"/>
      <c r="AY108" s="127"/>
      <c r="AZ108" s="127"/>
      <c r="BA108" s="127"/>
      <c r="BB108" s="127"/>
      <c r="BC108" s="127"/>
      <c r="BD108" s="127"/>
      <c r="BE108" s="127">
        <f t="shared" si="1"/>
        <v>0</v>
      </c>
      <c r="BF108" s="127"/>
      <c r="BG108" s="127"/>
      <c r="BH108" s="127"/>
      <c r="BI108" s="127"/>
      <c r="BJ108" s="127"/>
      <c r="BK108" s="127"/>
      <c r="BL108" s="127"/>
    </row>
    <row r="109" spans="1:64" ht="40.75" customHeight="1" x14ac:dyDescent="0.3">
      <c r="A109" s="102">
        <v>27</v>
      </c>
      <c r="B109" s="102"/>
      <c r="C109" s="102"/>
      <c r="D109" s="102"/>
      <c r="E109" s="102"/>
      <c r="F109" s="102"/>
      <c r="G109" s="52" t="s">
        <v>146</v>
      </c>
      <c r="H109" s="157"/>
      <c r="I109" s="157"/>
      <c r="J109" s="157"/>
      <c r="K109" s="157"/>
      <c r="L109" s="157"/>
      <c r="M109" s="157"/>
      <c r="N109" s="157"/>
      <c r="O109" s="157"/>
      <c r="P109" s="157"/>
      <c r="Q109" s="157"/>
      <c r="R109" s="157"/>
      <c r="S109" s="157"/>
      <c r="T109" s="157"/>
      <c r="U109" s="157"/>
      <c r="V109" s="157"/>
      <c r="W109" s="157"/>
      <c r="X109" s="157"/>
      <c r="Y109" s="158"/>
      <c r="Z109" s="61"/>
      <c r="AA109" s="62"/>
      <c r="AB109" s="62"/>
      <c r="AC109" s="62"/>
      <c r="AD109" s="63"/>
      <c r="AE109" s="159" t="s">
        <v>76</v>
      </c>
      <c r="AF109" s="161"/>
      <c r="AG109" s="161"/>
      <c r="AH109" s="161"/>
      <c r="AI109" s="161"/>
      <c r="AJ109" s="161"/>
      <c r="AK109" s="161"/>
      <c r="AL109" s="161"/>
      <c r="AM109" s="161"/>
      <c r="AN109" s="162"/>
      <c r="AO109" s="127">
        <f>20000/11000%</f>
        <v>181.81818181818181</v>
      </c>
      <c r="AP109" s="127"/>
      <c r="AQ109" s="127"/>
      <c r="AR109" s="127"/>
      <c r="AS109" s="127"/>
      <c r="AT109" s="127"/>
      <c r="AU109" s="127"/>
      <c r="AV109" s="127"/>
      <c r="AW109" s="127">
        <v>0</v>
      </c>
      <c r="AX109" s="127"/>
      <c r="AY109" s="127"/>
      <c r="AZ109" s="127"/>
      <c r="BA109" s="127"/>
      <c r="BB109" s="127"/>
      <c r="BC109" s="127"/>
      <c r="BD109" s="127"/>
      <c r="BE109" s="127">
        <f t="shared" si="1"/>
        <v>181.81818181818181</v>
      </c>
      <c r="BF109" s="127"/>
      <c r="BG109" s="127"/>
      <c r="BH109" s="127"/>
      <c r="BI109" s="127"/>
      <c r="BJ109" s="127"/>
      <c r="BK109" s="127"/>
      <c r="BL109" s="127"/>
    </row>
    <row r="110" spans="1:64" ht="38.4" customHeight="1" x14ac:dyDescent="0.3">
      <c r="A110" s="102">
        <v>28</v>
      </c>
      <c r="B110" s="102"/>
      <c r="C110" s="102"/>
      <c r="D110" s="102"/>
      <c r="E110" s="102"/>
      <c r="F110" s="102"/>
      <c r="G110" s="52" t="s">
        <v>127</v>
      </c>
      <c r="H110" s="157"/>
      <c r="I110" s="157"/>
      <c r="J110" s="157"/>
      <c r="K110" s="157"/>
      <c r="L110" s="157"/>
      <c r="M110" s="157"/>
      <c r="N110" s="157"/>
      <c r="O110" s="157"/>
      <c r="P110" s="157"/>
      <c r="Q110" s="157"/>
      <c r="R110" s="157"/>
      <c r="S110" s="157"/>
      <c r="T110" s="157"/>
      <c r="U110" s="157"/>
      <c r="V110" s="157"/>
      <c r="W110" s="157"/>
      <c r="X110" s="157"/>
      <c r="Y110" s="158"/>
      <c r="Z110" s="61"/>
      <c r="AA110" s="62"/>
      <c r="AB110" s="62"/>
      <c r="AC110" s="62"/>
      <c r="AD110" s="63"/>
      <c r="AE110" s="159" t="s">
        <v>76</v>
      </c>
      <c r="AF110" s="161"/>
      <c r="AG110" s="161"/>
      <c r="AH110" s="161"/>
      <c r="AI110" s="161"/>
      <c r="AJ110" s="161"/>
      <c r="AK110" s="161"/>
      <c r="AL110" s="161"/>
      <c r="AM110" s="161"/>
      <c r="AN110" s="162"/>
      <c r="AO110" s="127">
        <f>AO103/5900%</f>
        <v>121.06537530266344</v>
      </c>
      <c r="AP110" s="127"/>
      <c r="AQ110" s="127"/>
      <c r="AR110" s="127"/>
      <c r="AS110" s="127"/>
      <c r="AT110" s="127"/>
      <c r="AU110" s="127"/>
      <c r="AV110" s="127"/>
      <c r="AW110" s="127">
        <v>0</v>
      </c>
      <c r="AX110" s="127"/>
      <c r="AY110" s="127"/>
      <c r="AZ110" s="127"/>
      <c r="BA110" s="127"/>
      <c r="BB110" s="127"/>
      <c r="BC110" s="127"/>
      <c r="BD110" s="127"/>
      <c r="BE110" s="127">
        <f t="shared" si="1"/>
        <v>121.06537530266344</v>
      </c>
      <c r="BF110" s="127"/>
      <c r="BG110" s="127"/>
      <c r="BH110" s="127"/>
      <c r="BI110" s="127"/>
      <c r="BJ110" s="127"/>
      <c r="BK110" s="127"/>
      <c r="BL110" s="127"/>
    </row>
    <row r="111" spans="1:64" ht="42" customHeight="1" x14ac:dyDescent="0.3">
      <c r="A111" s="102">
        <v>29</v>
      </c>
      <c r="B111" s="102"/>
      <c r="C111" s="102"/>
      <c r="D111" s="102"/>
      <c r="E111" s="102"/>
      <c r="F111" s="102"/>
      <c r="G111" s="52" t="s">
        <v>128</v>
      </c>
      <c r="H111" s="157"/>
      <c r="I111" s="157"/>
      <c r="J111" s="157"/>
      <c r="K111" s="157"/>
      <c r="L111" s="157"/>
      <c r="M111" s="157"/>
      <c r="N111" s="157"/>
      <c r="O111" s="157"/>
      <c r="P111" s="157"/>
      <c r="Q111" s="157"/>
      <c r="R111" s="157"/>
      <c r="S111" s="157"/>
      <c r="T111" s="157"/>
      <c r="U111" s="157"/>
      <c r="V111" s="157"/>
      <c r="W111" s="157"/>
      <c r="X111" s="157"/>
      <c r="Y111" s="158"/>
      <c r="Z111" s="64"/>
      <c r="AA111" s="65"/>
      <c r="AB111" s="65"/>
      <c r="AC111" s="65"/>
      <c r="AD111" s="66"/>
      <c r="AE111" s="159" t="s">
        <v>76</v>
      </c>
      <c r="AF111" s="161"/>
      <c r="AG111" s="161"/>
      <c r="AH111" s="161"/>
      <c r="AI111" s="161"/>
      <c r="AJ111" s="161"/>
      <c r="AK111" s="161"/>
      <c r="AL111" s="161"/>
      <c r="AM111" s="161"/>
      <c r="AN111" s="162"/>
      <c r="AO111" s="127">
        <f>AO104/720%</f>
        <v>108.50694444444444</v>
      </c>
      <c r="AP111" s="127"/>
      <c r="AQ111" s="127"/>
      <c r="AR111" s="127"/>
      <c r="AS111" s="127"/>
      <c r="AT111" s="127"/>
      <c r="AU111" s="127"/>
      <c r="AV111" s="127"/>
      <c r="AW111" s="127">
        <v>0</v>
      </c>
      <c r="AX111" s="127"/>
      <c r="AY111" s="127"/>
      <c r="AZ111" s="127"/>
      <c r="BA111" s="127"/>
      <c r="BB111" s="127"/>
      <c r="BC111" s="127"/>
      <c r="BD111" s="127"/>
      <c r="BE111" s="127">
        <f t="shared" si="1"/>
        <v>108.50694444444444</v>
      </c>
      <c r="BF111" s="127"/>
      <c r="BG111" s="127"/>
      <c r="BH111" s="127"/>
      <c r="BI111" s="127"/>
      <c r="BJ111" s="127"/>
      <c r="BK111" s="127"/>
      <c r="BL111" s="127"/>
    </row>
    <row r="112" spans="1:64" x14ac:dyDescent="0.3">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4" spans="1:59" ht="16.5" customHeight="1" x14ac:dyDescent="0.3">
      <c r="A114" s="136" t="s">
        <v>147</v>
      </c>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40"/>
      <c r="X114" s="40"/>
      <c r="Y114" s="40"/>
      <c r="Z114" s="40"/>
      <c r="AA114" s="40"/>
      <c r="AB114" s="40"/>
      <c r="AC114" s="41"/>
      <c r="AD114" s="41"/>
      <c r="AE114" s="41"/>
      <c r="AF114" s="41"/>
      <c r="AG114" s="41"/>
      <c r="AH114" s="40"/>
      <c r="AI114" s="40"/>
      <c r="AJ114" s="40"/>
      <c r="AK114" s="40"/>
      <c r="AL114" s="40"/>
      <c r="AM114" s="40"/>
      <c r="AN114" s="5"/>
      <c r="AO114" s="90" t="s">
        <v>148</v>
      </c>
      <c r="AP114" s="90"/>
      <c r="AQ114" s="90"/>
      <c r="AR114" s="90"/>
      <c r="AS114" s="90"/>
      <c r="AT114" s="90"/>
      <c r="AU114" s="90"/>
      <c r="AV114" s="42"/>
      <c r="AW114" s="42"/>
      <c r="AX114" s="42"/>
      <c r="AY114" s="42"/>
      <c r="AZ114" s="42"/>
      <c r="BA114" s="42"/>
      <c r="BB114" s="42"/>
      <c r="BC114" s="42"/>
      <c r="BD114" s="42"/>
      <c r="BE114" s="42"/>
      <c r="BF114" s="42"/>
      <c r="BG114" s="42"/>
    </row>
    <row r="115" spans="1:59" x14ac:dyDescent="0.3">
      <c r="W115" s="138" t="s">
        <v>5</v>
      </c>
      <c r="X115" s="138"/>
      <c r="Y115" s="138"/>
      <c r="Z115" s="138"/>
      <c r="AA115" s="138"/>
      <c r="AB115" s="138"/>
      <c r="AC115" s="138"/>
      <c r="AD115" s="138"/>
      <c r="AE115" s="138"/>
      <c r="AF115" s="138"/>
      <c r="AG115" s="138"/>
      <c r="AH115" s="138"/>
      <c r="AI115" s="138"/>
      <c r="AJ115" s="138"/>
      <c r="AK115" s="138"/>
      <c r="AL115" s="138"/>
      <c r="AM115" s="138"/>
      <c r="AO115" s="133" t="s">
        <v>52</v>
      </c>
      <c r="AP115" s="133"/>
      <c r="AQ115" s="133"/>
      <c r="AR115" s="133"/>
      <c r="AS115" s="133"/>
      <c r="AT115" s="133"/>
      <c r="AU115" s="133"/>
      <c r="AV115" s="133"/>
      <c r="AW115" s="133"/>
      <c r="AX115" s="133"/>
      <c r="AY115" s="133"/>
      <c r="AZ115" s="133"/>
      <c r="BA115" s="133"/>
      <c r="BB115" s="133"/>
      <c r="BC115" s="133"/>
      <c r="BD115" s="133"/>
      <c r="BE115" s="133"/>
      <c r="BF115" s="133"/>
      <c r="BG115" s="133"/>
    </row>
    <row r="116" spans="1:59" ht="15.75" customHeight="1" x14ac:dyDescent="0.3">
      <c r="A116" s="145" t="s">
        <v>3</v>
      </c>
      <c r="B116" s="145"/>
      <c r="C116" s="145"/>
      <c r="D116" s="145"/>
      <c r="E116" s="145"/>
      <c r="F116" s="145"/>
    </row>
    <row r="117" spans="1:59" ht="13.25" customHeight="1" x14ac:dyDescent="0.3">
      <c r="A117" s="134" t="s">
        <v>83</v>
      </c>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row>
    <row r="118" spans="1:59" x14ac:dyDescent="0.3">
      <c r="A118" s="135" t="s">
        <v>47</v>
      </c>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row>
    <row r="119" spans="1:59" ht="10.5" customHeight="1"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row>
    <row r="120" spans="1:59" ht="15.65" customHeight="1" x14ac:dyDescent="0.3">
      <c r="A120" s="136" t="s">
        <v>84</v>
      </c>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40"/>
      <c r="X120" s="40"/>
      <c r="Y120" s="40"/>
      <c r="Z120" s="40"/>
      <c r="AA120" s="40"/>
      <c r="AB120" s="40"/>
      <c r="AC120" s="41"/>
      <c r="AD120" s="41"/>
      <c r="AE120" s="41"/>
      <c r="AF120" s="41"/>
      <c r="AG120" s="41"/>
      <c r="AH120" s="40"/>
      <c r="AI120" s="40"/>
      <c r="AJ120" s="40"/>
      <c r="AK120" s="40"/>
      <c r="AL120" s="40"/>
      <c r="AM120" s="40"/>
      <c r="AN120" s="5"/>
      <c r="AO120" s="68" t="s">
        <v>85</v>
      </c>
      <c r="AP120" s="68"/>
      <c r="AQ120" s="68"/>
      <c r="AR120" s="68"/>
      <c r="AS120" s="68"/>
      <c r="AT120" s="68"/>
      <c r="AU120" s="68"/>
      <c r="AV120" s="39"/>
      <c r="AW120" s="39"/>
      <c r="AX120" s="39"/>
      <c r="AY120" s="39"/>
      <c r="AZ120" s="39"/>
      <c r="BA120" s="39"/>
      <c r="BB120" s="39"/>
      <c r="BC120" s="39"/>
      <c r="BD120" s="39"/>
      <c r="BE120" s="39"/>
      <c r="BF120" s="39"/>
      <c r="BG120" s="39"/>
    </row>
    <row r="121" spans="1:59" x14ac:dyDescent="0.3">
      <c r="W121" s="138" t="s">
        <v>5</v>
      </c>
      <c r="X121" s="138"/>
      <c r="Y121" s="138"/>
      <c r="Z121" s="138"/>
      <c r="AA121" s="138"/>
      <c r="AB121" s="138"/>
      <c r="AC121" s="138"/>
      <c r="AD121" s="138"/>
      <c r="AE121" s="138"/>
      <c r="AF121" s="138"/>
      <c r="AG121" s="138"/>
      <c r="AH121" s="138"/>
      <c r="AI121" s="138"/>
      <c r="AJ121" s="138"/>
      <c r="AK121" s="138"/>
      <c r="AL121" s="138"/>
      <c r="AM121" s="138"/>
      <c r="AO121" s="133" t="s">
        <v>52</v>
      </c>
      <c r="AP121" s="133"/>
      <c r="AQ121" s="133"/>
      <c r="AR121" s="133"/>
      <c r="AS121" s="133"/>
      <c r="AT121" s="133"/>
      <c r="AU121" s="133"/>
      <c r="AV121" s="133"/>
      <c r="AW121" s="133"/>
      <c r="AX121" s="133"/>
      <c r="AY121" s="133"/>
      <c r="AZ121" s="133"/>
      <c r="BA121" s="133"/>
      <c r="BB121" s="133"/>
      <c r="BC121" s="133"/>
      <c r="BD121" s="133"/>
      <c r="BE121" s="133"/>
      <c r="BF121" s="133"/>
      <c r="BG121" s="133"/>
    </row>
    <row r="122" spans="1:59" x14ac:dyDescent="0.3">
      <c r="A122" s="171">
        <v>44321</v>
      </c>
      <c r="B122" s="171"/>
      <c r="C122" s="171"/>
      <c r="D122" s="171"/>
      <c r="E122" s="171"/>
      <c r="F122" s="171"/>
      <c r="G122" s="43"/>
      <c r="H122" s="43"/>
    </row>
    <row r="123" spans="1:59" x14ac:dyDescent="0.3">
      <c r="A123" s="133" t="s">
        <v>45</v>
      </c>
      <c r="B123" s="133"/>
      <c r="C123" s="133"/>
      <c r="D123" s="133"/>
      <c r="E123" s="133"/>
      <c r="F123" s="133"/>
      <c r="G123" s="133"/>
      <c r="H123" s="133"/>
      <c r="I123" s="36"/>
      <c r="J123" s="36"/>
      <c r="K123" s="36"/>
      <c r="L123" s="36"/>
      <c r="M123" s="36"/>
      <c r="N123" s="36"/>
      <c r="O123" s="36"/>
      <c r="P123" s="36"/>
      <c r="Q123" s="36"/>
    </row>
    <row r="124" spans="1:59" x14ac:dyDescent="0.3">
      <c r="A124" s="22" t="s">
        <v>46</v>
      </c>
    </row>
  </sheetData>
  <mergeCells count="429">
    <mergeCell ref="A122:F122"/>
    <mergeCell ref="AW108:BD108"/>
    <mergeCell ref="BE110:BL110"/>
    <mergeCell ref="A111:F111"/>
    <mergeCell ref="G111:Y111"/>
    <mergeCell ref="AE111:AN111"/>
    <mergeCell ref="AO111:AV111"/>
    <mergeCell ref="AW111:BD111"/>
    <mergeCell ref="BE111:BL111"/>
    <mergeCell ref="A110:F110"/>
    <mergeCell ref="G110:Y110"/>
    <mergeCell ref="AE110:AN110"/>
    <mergeCell ref="AO110:AV110"/>
    <mergeCell ref="AW110:BD110"/>
    <mergeCell ref="BE106:BL106"/>
    <mergeCell ref="A107:F107"/>
    <mergeCell ref="G107:Y107"/>
    <mergeCell ref="AE107:AN107"/>
    <mergeCell ref="AO107:AV107"/>
    <mergeCell ref="AW107:BD107"/>
    <mergeCell ref="BE107:BL107"/>
    <mergeCell ref="A106:F106"/>
    <mergeCell ref="G106:Y106"/>
    <mergeCell ref="AE106:AN106"/>
    <mergeCell ref="AO106:AV106"/>
    <mergeCell ref="AW106:BD106"/>
    <mergeCell ref="Z106:AD111"/>
    <mergeCell ref="BE108:BL108"/>
    <mergeCell ref="A109:F109"/>
    <mergeCell ref="G109:Y109"/>
    <mergeCell ref="AE109:AN109"/>
    <mergeCell ref="AO109:AV109"/>
    <mergeCell ref="AW109:BD109"/>
    <mergeCell ref="BE109:BL109"/>
    <mergeCell ref="A108:F108"/>
    <mergeCell ref="G108:Y108"/>
    <mergeCell ref="AE108:AN108"/>
    <mergeCell ref="AO108:AV108"/>
    <mergeCell ref="BE104:BL104"/>
    <mergeCell ref="A105:F105"/>
    <mergeCell ref="G105:Y105"/>
    <mergeCell ref="Z105:AD105"/>
    <mergeCell ref="AE105:AN105"/>
    <mergeCell ref="AO105:AV105"/>
    <mergeCell ref="AW105:BD105"/>
    <mergeCell ref="BE105:BL105"/>
    <mergeCell ref="A104:F104"/>
    <mergeCell ref="G104:Y104"/>
    <mergeCell ref="AO104:AV104"/>
    <mergeCell ref="AW104:BD104"/>
    <mergeCell ref="BE102:BL102"/>
    <mergeCell ref="A103:F103"/>
    <mergeCell ref="G103:Y103"/>
    <mergeCell ref="AO103:AV103"/>
    <mergeCell ref="AW103:BD103"/>
    <mergeCell ref="BE103:BL103"/>
    <mergeCell ref="A102:F102"/>
    <mergeCell ref="G102:Y102"/>
    <mergeCell ref="AO102:AV102"/>
    <mergeCell ref="AW102:BD102"/>
    <mergeCell ref="BE100:BL100"/>
    <mergeCell ref="A101:F101"/>
    <mergeCell ref="G101:Y101"/>
    <mergeCell ref="AO101:AV101"/>
    <mergeCell ref="AW101:BD101"/>
    <mergeCell ref="BE101:BL101"/>
    <mergeCell ref="A100:F100"/>
    <mergeCell ref="G100:Y100"/>
    <mergeCell ref="AO100:AV100"/>
    <mergeCell ref="AW100:BD100"/>
    <mergeCell ref="BE98:BL98"/>
    <mergeCell ref="A99:F99"/>
    <mergeCell ref="G99:Y99"/>
    <mergeCell ref="AO99:AV99"/>
    <mergeCell ref="AW99:BD99"/>
    <mergeCell ref="BE99:BL99"/>
    <mergeCell ref="A98:F98"/>
    <mergeCell ref="G98:Y98"/>
    <mergeCell ref="AO98:AV98"/>
    <mergeCell ref="AW98:BD98"/>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6:BL86"/>
    <mergeCell ref="A88:F88"/>
    <mergeCell ref="G88:Y88"/>
    <mergeCell ref="Z88:AD88"/>
    <mergeCell ref="AE88:AN88"/>
    <mergeCell ref="AO88:AV88"/>
    <mergeCell ref="AW88:BD88"/>
    <mergeCell ref="BE88:BL88"/>
    <mergeCell ref="A86:F86"/>
    <mergeCell ref="G86:Y86"/>
    <mergeCell ref="Z86:AD86"/>
    <mergeCell ref="AE86:AN86"/>
    <mergeCell ref="AO86:AV86"/>
    <mergeCell ref="AW86:BD86"/>
    <mergeCell ref="A87:F87"/>
    <mergeCell ref="G87:Y87"/>
    <mergeCell ref="Z87:AD87"/>
    <mergeCell ref="AE87:AN87"/>
    <mergeCell ref="AO87:AV87"/>
    <mergeCell ref="AW87:BD87"/>
    <mergeCell ref="BE87:BL87"/>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78:BL78"/>
    <mergeCell ref="A81:F81"/>
    <mergeCell ref="G81:Y81"/>
    <mergeCell ref="Z81:AD81"/>
    <mergeCell ref="AE81:AN81"/>
    <mergeCell ref="AO81:AV81"/>
    <mergeCell ref="AW81:BD81"/>
    <mergeCell ref="BE81:BL81"/>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AO76:AV76"/>
    <mergeCell ref="AW76:BD76"/>
    <mergeCell ref="Z70:AD76"/>
    <mergeCell ref="AE71:AN76"/>
    <mergeCell ref="BE74:BL74"/>
    <mergeCell ref="A75:F75"/>
    <mergeCell ref="G75:Y75"/>
    <mergeCell ref="AO75:AV75"/>
    <mergeCell ref="AW75:BD75"/>
    <mergeCell ref="BE75:BL75"/>
    <mergeCell ref="A74:F74"/>
    <mergeCell ref="G74:Y74"/>
    <mergeCell ref="AO74:AV74"/>
    <mergeCell ref="AW74:BD74"/>
    <mergeCell ref="BE72:BL72"/>
    <mergeCell ref="A73:F73"/>
    <mergeCell ref="G73:Y73"/>
    <mergeCell ref="AO73:AV73"/>
    <mergeCell ref="AW73:BD73"/>
    <mergeCell ref="BE73:BL73"/>
    <mergeCell ref="A72:F72"/>
    <mergeCell ref="G72:Y72"/>
    <mergeCell ref="AO72:AV72"/>
    <mergeCell ref="AW72:BD72"/>
    <mergeCell ref="BE66:BL66"/>
    <mergeCell ref="A67:F67"/>
    <mergeCell ref="G67:Y67"/>
    <mergeCell ref="Z67:AD67"/>
    <mergeCell ref="AE67:AN67"/>
    <mergeCell ref="BE70:BL70"/>
    <mergeCell ref="A71:F71"/>
    <mergeCell ref="G71:Y71"/>
    <mergeCell ref="AO71:AV71"/>
    <mergeCell ref="AW71:BD71"/>
    <mergeCell ref="BE71:BL71"/>
    <mergeCell ref="A70:F70"/>
    <mergeCell ref="G70:Y70"/>
    <mergeCell ref="AE70:AN70"/>
    <mergeCell ref="AO70:AV70"/>
    <mergeCell ref="AW70:BD70"/>
    <mergeCell ref="BE67:BL67"/>
    <mergeCell ref="A66:F66"/>
    <mergeCell ref="G66:Y66"/>
    <mergeCell ref="Z66:AD66"/>
    <mergeCell ref="AE66:AN66"/>
    <mergeCell ref="AO66:AV66"/>
    <mergeCell ref="AW66:BD66"/>
    <mergeCell ref="A116:F116"/>
    <mergeCell ref="BE68:BL68"/>
    <mergeCell ref="A69:F69"/>
    <mergeCell ref="AC52:AJ52"/>
    <mergeCell ref="AK52:AR52"/>
    <mergeCell ref="AS52:AZ52"/>
    <mergeCell ref="A53:C53"/>
    <mergeCell ref="AO69:AV69"/>
    <mergeCell ref="AW69:BD69"/>
    <mergeCell ref="A63:C63"/>
    <mergeCell ref="D63:AA63"/>
    <mergeCell ref="AB63:AI63"/>
    <mergeCell ref="AJ63:AQ63"/>
    <mergeCell ref="AR63:AY63"/>
    <mergeCell ref="A65:BL65"/>
    <mergeCell ref="A61:C61"/>
    <mergeCell ref="D61:AA61"/>
    <mergeCell ref="AB61:AI61"/>
    <mergeCell ref="AJ61:AQ61"/>
    <mergeCell ref="BE69:BL69"/>
    <mergeCell ref="A68:F68"/>
    <mergeCell ref="G68:Y68"/>
    <mergeCell ref="Z68:AD68"/>
    <mergeCell ref="AE68:AN68"/>
    <mergeCell ref="A123:H123"/>
    <mergeCell ref="A50:C50"/>
    <mergeCell ref="D50:AB50"/>
    <mergeCell ref="AC50:AJ50"/>
    <mergeCell ref="AK50:AR50"/>
    <mergeCell ref="A51:C51"/>
    <mergeCell ref="D51:AB51"/>
    <mergeCell ref="AC51:AJ51"/>
    <mergeCell ref="AK51:AR51"/>
    <mergeCell ref="A117:AS117"/>
    <mergeCell ref="A118:AS118"/>
    <mergeCell ref="A120:V120"/>
    <mergeCell ref="W121:AM121"/>
    <mergeCell ref="AO121:BG121"/>
    <mergeCell ref="A114:V114"/>
    <mergeCell ref="W115:AM115"/>
    <mergeCell ref="AO115:BG115"/>
    <mergeCell ref="G69:Y69"/>
    <mergeCell ref="Z69:AD69"/>
    <mergeCell ref="AE69:AN69"/>
    <mergeCell ref="AR61:AY61"/>
    <mergeCell ref="A62:C62"/>
    <mergeCell ref="D62:AA62"/>
    <mergeCell ref="AB62:AI62"/>
    <mergeCell ref="AJ62:AQ62"/>
    <mergeCell ref="AR62:AY62"/>
    <mergeCell ref="AO67:AV67"/>
    <mergeCell ref="AW67:BD67"/>
    <mergeCell ref="AO68:AV68"/>
    <mergeCell ref="AW68:BD68"/>
    <mergeCell ref="A58:AY58"/>
    <mergeCell ref="A59:C60"/>
    <mergeCell ref="D59:AA60"/>
    <mergeCell ref="AB59:AI60"/>
    <mergeCell ref="AJ59:AQ60"/>
    <mergeCell ref="AR59:AY60"/>
    <mergeCell ref="A49:C49"/>
    <mergeCell ref="D49:AB49"/>
    <mergeCell ref="AC49:AJ49"/>
    <mergeCell ref="AK49:AR49"/>
    <mergeCell ref="AS49:AZ49"/>
    <mergeCell ref="A57:BL57"/>
    <mergeCell ref="AS50:AZ50"/>
    <mergeCell ref="AS51:AZ51"/>
    <mergeCell ref="A52:C52"/>
    <mergeCell ref="D52:AB52"/>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G30:BL30"/>
    <mergeCell ref="A22:T22"/>
    <mergeCell ref="U22:AD22"/>
    <mergeCell ref="AE22:AR22"/>
    <mergeCell ref="AS22:BC22"/>
    <mergeCell ref="BD22:BL22"/>
    <mergeCell ref="A23:H23"/>
    <mergeCell ref="I23:S23"/>
    <mergeCell ref="T23:W23"/>
    <mergeCell ref="AO1:BL1"/>
    <mergeCell ref="AO2:BL2"/>
    <mergeCell ref="AO3:BL3"/>
    <mergeCell ref="AO4:BL4"/>
    <mergeCell ref="AO5:BF5"/>
    <mergeCell ref="AO6:AU6"/>
    <mergeCell ref="AO114:AU114"/>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30:F30"/>
    <mergeCell ref="A97:F97"/>
    <mergeCell ref="G97:Y97"/>
    <mergeCell ref="AO97:AV97"/>
    <mergeCell ref="AW97:BD97"/>
    <mergeCell ref="BE97:BL97"/>
    <mergeCell ref="Z97:AD104"/>
    <mergeCell ref="AE97:AN104"/>
    <mergeCell ref="AW6:AX6"/>
    <mergeCell ref="AO120:AU1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s>
  <conditionalFormatting sqref="G69:L69">
    <cfRule type="cellIs" dxfId="86" priority="90" stopIfTrue="1" operator="equal">
      <formula>$G68</formula>
    </cfRule>
  </conditionalFormatting>
  <conditionalFormatting sqref="D49">
    <cfRule type="cellIs" dxfId="85" priority="91" stopIfTrue="1" operator="equal">
      <formula>$D48</formula>
    </cfRule>
  </conditionalFormatting>
  <conditionalFormatting sqref="A69:F69">
    <cfRule type="cellIs" dxfId="84" priority="92" stopIfTrue="1" operator="equal">
      <formula>0</formula>
    </cfRule>
  </conditionalFormatting>
  <conditionalFormatting sqref="D50">
    <cfRule type="cellIs" dxfId="83" priority="89" stopIfTrue="1" operator="equal">
      <formula>$D49</formula>
    </cfRule>
  </conditionalFormatting>
  <conditionalFormatting sqref="D51">
    <cfRule type="cellIs" dxfId="82" priority="88" stopIfTrue="1" operator="equal">
      <formula>$D50</formula>
    </cfRule>
  </conditionalFormatting>
  <conditionalFormatting sqref="D52">
    <cfRule type="cellIs" dxfId="81" priority="87" stopIfTrue="1" operator="equal">
      <formula>$D51</formula>
    </cfRule>
  </conditionalFormatting>
  <conditionalFormatting sqref="D53">
    <cfRule type="cellIs" dxfId="80" priority="86" stopIfTrue="1" operator="equal">
      <formula>$D52</formula>
    </cfRule>
  </conditionalFormatting>
  <conditionalFormatting sqref="D54">
    <cfRule type="cellIs" dxfId="79" priority="85" stopIfTrue="1" operator="equal">
      <formula>$D53</formula>
    </cfRule>
  </conditionalFormatting>
  <conditionalFormatting sqref="D55">
    <cfRule type="cellIs" dxfId="78" priority="84" stopIfTrue="1" operator="equal">
      <formula>$D54</formula>
    </cfRule>
  </conditionalFormatting>
  <conditionalFormatting sqref="G70">
    <cfRule type="cellIs" dxfId="77" priority="81" stopIfTrue="1" operator="equal">
      <formula>$G69</formula>
    </cfRule>
  </conditionalFormatting>
  <conditionalFormatting sqref="A70:F70">
    <cfRule type="cellIs" dxfId="76" priority="82" stopIfTrue="1" operator="equal">
      <formula>0</formula>
    </cfRule>
  </conditionalFormatting>
  <conditionalFormatting sqref="G71">
    <cfRule type="cellIs" dxfId="75" priority="79" stopIfTrue="1" operator="equal">
      <formula>$G70</formula>
    </cfRule>
  </conditionalFormatting>
  <conditionalFormatting sqref="A71:F71">
    <cfRule type="cellIs" dxfId="74" priority="80" stopIfTrue="1" operator="equal">
      <formula>0</formula>
    </cfRule>
  </conditionalFormatting>
  <conditionalFormatting sqref="G72">
    <cfRule type="cellIs" dxfId="73" priority="77" stopIfTrue="1" operator="equal">
      <formula>$G71</formula>
    </cfRule>
  </conditionalFormatting>
  <conditionalFormatting sqref="A72:F72">
    <cfRule type="cellIs" dxfId="72" priority="78" stopIfTrue="1" operator="equal">
      <formula>0</formula>
    </cfRule>
  </conditionalFormatting>
  <conditionalFormatting sqref="G73">
    <cfRule type="cellIs" dxfId="71" priority="75" stopIfTrue="1" operator="equal">
      <formula>$G72</formula>
    </cfRule>
  </conditionalFormatting>
  <conditionalFormatting sqref="A73:F73">
    <cfRule type="cellIs" dxfId="70" priority="76" stopIfTrue="1" operator="equal">
      <formula>0</formula>
    </cfRule>
  </conditionalFormatting>
  <conditionalFormatting sqref="G74">
    <cfRule type="cellIs" dxfId="69" priority="73" stopIfTrue="1" operator="equal">
      <formula>$G73</formula>
    </cfRule>
  </conditionalFormatting>
  <conditionalFormatting sqref="A74:F74">
    <cfRule type="cellIs" dxfId="68" priority="74" stopIfTrue="1" operator="equal">
      <formula>0</formula>
    </cfRule>
  </conditionalFormatting>
  <conditionalFormatting sqref="G75">
    <cfRule type="cellIs" dxfId="67" priority="71" stopIfTrue="1" operator="equal">
      <formula>$G74</formula>
    </cfRule>
  </conditionalFormatting>
  <conditionalFormatting sqref="A75:F75">
    <cfRule type="cellIs" dxfId="66" priority="72" stopIfTrue="1" operator="equal">
      <formula>0</formula>
    </cfRule>
  </conditionalFormatting>
  <conditionalFormatting sqref="G76">
    <cfRule type="cellIs" dxfId="65" priority="69" stopIfTrue="1" operator="equal">
      <formula>$G75</formula>
    </cfRule>
  </conditionalFormatting>
  <conditionalFormatting sqref="A76:F76">
    <cfRule type="cellIs" dxfId="64" priority="70" stopIfTrue="1" operator="equal">
      <formula>0</formula>
    </cfRule>
  </conditionalFormatting>
  <conditionalFormatting sqref="G77">
    <cfRule type="cellIs" dxfId="63" priority="67" stopIfTrue="1" operator="equal">
      <formula>$G76</formula>
    </cfRule>
  </conditionalFormatting>
  <conditionalFormatting sqref="A77:F77">
    <cfRule type="cellIs" dxfId="62" priority="68" stopIfTrue="1" operator="equal">
      <formula>0</formula>
    </cfRule>
  </conditionalFormatting>
  <conditionalFormatting sqref="A87:F87">
    <cfRule type="cellIs" dxfId="61" priority="64" stopIfTrue="1" operator="equal">
      <formula>0</formula>
    </cfRule>
  </conditionalFormatting>
  <conditionalFormatting sqref="A78:F78">
    <cfRule type="cellIs" dxfId="60" priority="62" stopIfTrue="1" operator="equal">
      <formula>0</formula>
    </cfRule>
  </conditionalFormatting>
  <conditionalFormatting sqref="A81:F81">
    <cfRule type="cellIs" dxfId="59" priority="60" stopIfTrue="1" operator="equal">
      <formula>0</formula>
    </cfRule>
  </conditionalFormatting>
  <conditionalFormatting sqref="G82">
    <cfRule type="cellIs" dxfId="58" priority="57" stopIfTrue="1" operator="equal">
      <formula>$G81</formula>
    </cfRule>
  </conditionalFormatting>
  <conditionalFormatting sqref="A82:F82">
    <cfRule type="cellIs" dxfId="57" priority="58" stopIfTrue="1" operator="equal">
      <formula>0</formula>
    </cfRule>
  </conditionalFormatting>
  <conditionalFormatting sqref="G83">
    <cfRule type="cellIs" dxfId="56" priority="55" stopIfTrue="1" operator="equal">
      <formula>$G82</formula>
    </cfRule>
  </conditionalFormatting>
  <conditionalFormatting sqref="A83:F83">
    <cfRule type="cellIs" dxfId="55" priority="56" stopIfTrue="1" operator="equal">
      <formula>0</formula>
    </cfRule>
  </conditionalFormatting>
  <conditionalFormatting sqref="G84">
    <cfRule type="cellIs" dxfId="54" priority="53" stopIfTrue="1" operator="equal">
      <formula>$G83</formula>
    </cfRule>
  </conditionalFormatting>
  <conditionalFormatting sqref="A84:F84">
    <cfRule type="cellIs" dxfId="53" priority="54" stopIfTrue="1" operator="equal">
      <formula>0</formula>
    </cfRule>
  </conditionalFormatting>
  <conditionalFormatting sqref="G85">
    <cfRule type="cellIs" dxfId="52" priority="51" stopIfTrue="1" operator="equal">
      <formula>$G84</formula>
    </cfRule>
  </conditionalFormatting>
  <conditionalFormatting sqref="A85:F85">
    <cfRule type="cellIs" dxfId="51" priority="52" stopIfTrue="1" operator="equal">
      <formula>0</formula>
    </cfRule>
  </conditionalFormatting>
  <conditionalFormatting sqref="G86">
    <cfRule type="cellIs" dxfId="50" priority="49" stopIfTrue="1" operator="equal">
      <formula>$G85</formula>
    </cfRule>
  </conditionalFormatting>
  <conditionalFormatting sqref="A86:F86">
    <cfRule type="cellIs" dxfId="49" priority="50" stopIfTrue="1" operator="equal">
      <formula>0</formula>
    </cfRule>
  </conditionalFormatting>
  <conditionalFormatting sqref="G88">
    <cfRule type="cellIs" dxfId="48" priority="47" stopIfTrue="1" operator="equal">
      <formula>$G86</formula>
    </cfRule>
  </conditionalFormatting>
  <conditionalFormatting sqref="A88:F88">
    <cfRule type="cellIs" dxfId="47" priority="48" stopIfTrue="1" operator="equal">
      <formula>0</formula>
    </cfRule>
  </conditionalFormatting>
  <conditionalFormatting sqref="G89">
    <cfRule type="cellIs" dxfId="46" priority="45" stopIfTrue="1" operator="equal">
      <formula>$G88</formula>
    </cfRule>
  </conditionalFormatting>
  <conditionalFormatting sqref="A89:F89">
    <cfRule type="cellIs" dxfId="45" priority="46" stopIfTrue="1" operator="equal">
      <formula>0</formula>
    </cfRule>
  </conditionalFormatting>
  <conditionalFormatting sqref="G90">
    <cfRule type="cellIs" dxfId="44" priority="43" stopIfTrue="1" operator="equal">
      <formula>$G89</formula>
    </cfRule>
  </conditionalFormatting>
  <conditionalFormatting sqref="A90:F90">
    <cfRule type="cellIs" dxfId="43" priority="44" stopIfTrue="1" operator="equal">
      <formula>0</formula>
    </cfRule>
  </conditionalFormatting>
  <conditionalFormatting sqref="G91">
    <cfRule type="cellIs" dxfId="42" priority="41" stopIfTrue="1" operator="equal">
      <formula>$G90</formula>
    </cfRule>
  </conditionalFormatting>
  <conditionalFormatting sqref="A91:F91">
    <cfRule type="cellIs" dxfId="41" priority="42" stopIfTrue="1" operator="equal">
      <formula>0</formula>
    </cfRule>
  </conditionalFormatting>
  <conditionalFormatting sqref="G92">
    <cfRule type="cellIs" dxfId="40" priority="39" stopIfTrue="1" operator="equal">
      <formula>$G91</formula>
    </cfRule>
  </conditionalFormatting>
  <conditionalFormatting sqref="A92:F92">
    <cfRule type="cellIs" dxfId="39" priority="40" stopIfTrue="1" operator="equal">
      <formula>0</formula>
    </cfRule>
  </conditionalFormatting>
  <conditionalFormatting sqref="G93">
    <cfRule type="cellIs" dxfId="38" priority="37" stopIfTrue="1" operator="equal">
      <formula>$G92</formula>
    </cfRule>
  </conditionalFormatting>
  <conditionalFormatting sqref="A93:F93">
    <cfRule type="cellIs" dxfId="37" priority="38" stopIfTrue="1" operator="equal">
      <formula>0</formula>
    </cfRule>
  </conditionalFormatting>
  <conditionalFormatting sqref="G94">
    <cfRule type="cellIs" dxfId="36" priority="35" stopIfTrue="1" operator="equal">
      <formula>$G93</formula>
    </cfRule>
  </conditionalFormatting>
  <conditionalFormatting sqref="A94:F94">
    <cfRule type="cellIs" dxfId="35" priority="36" stopIfTrue="1" operator="equal">
      <formula>0</formula>
    </cfRule>
  </conditionalFormatting>
  <conditionalFormatting sqref="G95">
    <cfRule type="cellIs" dxfId="34" priority="33" stopIfTrue="1" operator="equal">
      <formula>$G94</formula>
    </cfRule>
  </conditionalFormatting>
  <conditionalFormatting sqref="A95:F95">
    <cfRule type="cellIs" dxfId="33" priority="34" stopIfTrue="1" operator="equal">
      <formula>0</formula>
    </cfRule>
  </conditionalFormatting>
  <conditionalFormatting sqref="G96:G97">
    <cfRule type="cellIs" dxfId="32" priority="31" stopIfTrue="1" operator="equal">
      <formula>$G95</formula>
    </cfRule>
  </conditionalFormatting>
  <conditionalFormatting sqref="A96:F96 A97">
    <cfRule type="cellIs" dxfId="31" priority="32" stopIfTrue="1" operator="equal">
      <formula>0</formula>
    </cfRule>
  </conditionalFormatting>
  <conditionalFormatting sqref="G98">
    <cfRule type="cellIs" dxfId="30" priority="29" stopIfTrue="1" operator="equal">
      <formula>$G96</formula>
    </cfRule>
  </conditionalFormatting>
  <conditionalFormatting sqref="A98:F98">
    <cfRule type="cellIs" dxfId="29" priority="30" stopIfTrue="1" operator="equal">
      <formula>0</formula>
    </cfRule>
  </conditionalFormatting>
  <conditionalFormatting sqref="G99">
    <cfRule type="cellIs" dxfId="28" priority="27" stopIfTrue="1" operator="equal">
      <formula>$G98</formula>
    </cfRule>
  </conditionalFormatting>
  <conditionalFormatting sqref="A99:F99">
    <cfRule type="cellIs" dxfId="27" priority="28" stopIfTrue="1" operator="equal">
      <formula>0</formula>
    </cfRule>
  </conditionalFormatting>
  <conditionalFormatting sqref="G100">
    <cfRule type="cellIs" dxfId="26" priority="25" stopIfTrue="1" operator="equal">
      <formula>$G99</formula>
    </cfRule>
  </conditionalFormatting>
  <conditionalFormatting sqref="A100:F100">
    <cfRule type="cellIs" dxfId="25" priority="26" stopIfTrue="1" operator="equal">
      <formula>0</formula>
    </cfRule>
  </conditionalFormatting>
  <conditionalFormatting sqref="G101">
    <cfRule type="cellIs" dxfId="24" priority="23" stopIfTrue="1" operator="equal">
      <formula>$G100</formula>
    </cfRule>
  </conditionalFormatting>
  <conditionalFormatting sqref="A101:F101">
    <cfRule type="cellIs" dxfId="23" priority="24" stopIfTrue="1" operator="equal">
      <formula>0</formula>
    </cfRule>
  </conditionalFormatting>
  <conditionalFormatting sqref="G102">
    <cfRule type="cellIs" dxfId="22" priority="21" stopIfTrue="1" operator="equal">
      <formula>$G101</formula>
    </cfRule>
  </conditionalFormatting>
  <conditionalFormatting sqref="A102:F102">
    <cfRule type="cellIs" dxfId="21" priority="22" stopIfTrue="1" operator="equal">
      <formula>0</formula>
    </cfRule>
  </conditionalFormatting>
  <conditionalFormatting sqref="G103">
    <cfRule type="cellIs" dxfId="20" priority="19" stopIfTrue="1" operator="equal">
      <formula>$G102</formula>
    </cfRule>
  </conditionalFormatting>
  <conditionalFormatting sqref="A103:F103">
    <cfRule type="cellIs" dxfId="19" priority="20" stopIfTrue="1" operator="equal">
      <formula>0</formula>
    </cfRule>
  </conditionalFormatting>
  <conditionalFormatting sqref="G104">
    <cfRule type="cellIs" dxfId="18" priority="17" stopIfTrue="1" operator="equal">
      <formula>$G103</formula>
    </cfRule>
  </conditionalFormatting>
  <conditionalFormatting sqref="A104:F104">
    <cfRule type="cellIs" dxfId="17" priority="18" stopIfTrue="1" operator="equal">
      <formula>0</formula>
    </cfRule>
  </conditionalFormatting>
  <conditionalFormatting sqref="G105">
    <cfRule type="cellIs" dxfId="16" priority="15" stopIfTrue="1" operator="equal">
      <formula>$G104</formula>
    </cfRule>
  </conditionalFormatting>
  <conditionalFormatting sqref="A105:F105">
    <cfRule type="cellIs" dxfId="15" priority="16" stopIfTrue="1" operator="equal">
      <formula>0</formula>
    </cfRule>
  </conditionalFormatting>
  <conditionalFormatting sqref="G106">
    <cfRule type="cellIs" dxfId="14" priority="13" stopIfTrue="1" operator="equal">
      <formula>$G105</formula>
    </cfRule>
  </conditionalFormatting>
  <conditionalFormatting sqref="A106:F106">
    <cfRule type="cellIs" dxfId="13" priority="14" stopIfTrue="1" operator="equal">
      <formula>0</formula>
    </cfRule>
  </conditionalFormatting>
  <conditionalFormatting sqref="G107">
    <cfRule type="cellIs" dxfId="12" priority="11" stopIfTrue="1" operator="equal">
      <formula>$G106</formula>
    </cfRule>
  </conditionalFormatting>
  <conditionalFormatting sqref="A107:F107">
    <cfRule type="cellIs" dxfId="11" priority="12" stopIfTrue="1" operator="equal">
      <formula>0</formula>
    </cfRule>
  </conditionalFormatting>
  <conditionalFormatting sqref="G108">
    <cfRule type="cellIs" dxfId="10" priority="9" stopIfTrue="1" operator="equal">
      <formula>$G107</formula>
    </cfRule>
  </conditionalFormatting>
  <conditionalFormatting sqref="A108:F108">
    <cfRule type="cellIs" dxfId="9" priority="10" stopIfTrue="1" operator="equal">
      <formula>0</formula>
    </cfRule>
  </conditionalFormatting>
  <conditionalFormatting sqref="G109">
    <cfRule type="cellIs" dxfId="8" priority="7" stopIfTrue="1" operator="equal">
      <formula>$G108</formula>
    </cfRule>
  </conditionalFormatting>
  <conditionalFormatting sqref="A109:F109">
    <cfRule type="cellIs" dxfId="7" priority="8" stopIfTrue="1" operator="equal">
      <formula>0</formula>
    </cfRule>
  </conditionalFormatting>
  <conditionalFormatting sqref="G110">
    <cfRule type="cellIs" dxfId="6" priority="5" stopIfTrue="1" operator="equal">
      <formula>$G109</formula>
    </cfRule>
  </conditionalFormatting>
  <conditionalFormatting sqref="A110:F110">
    <cfRule type="cellIs" dxfId="5" priority="6" stopIfTrue="1" operator="equal">
      <formula>0</formula>
    </cfRule>
  </conditionalFormatting>
  <conditionalFormatting sqref="G111">
    <cfRule type="cellIs" dxfId="4" priority="3" stopIfTrue="1" operator="equal">
      <formula>$G110</formula>
    </cfRule>
  </conditionalFormatting>
  <conditionalFormatting sqref="A111:F111">
    <cfRule type="cellIs" dxfId="3" priority="4" stopIfTrue="1" operator="equal">
      <formula>0</formula>
    </cfRule>
  </conditionalFormatting>
  <conditionalFormatting sqref="G87">
    <cfRule type="cellIs" dxfId="2" priority="93" stopIfTrue="1" operator="equal">
      <formula>#REF!</formula>
    </cfRule>
  </conditionalFormatting>
  <conditionalFormatting sqref="G81">
    <cfRule type="cellIs" dxfId="1" priority="94" stopIfTrue="1" operator="equal">
      <formula>$G78</formula>
    </cfRule>
  </conditionalFormatting>
  <conditionalFormatting sqref="G78">
    <cfRule type="cellIs" dxfId="0" priority="95" stopIfTrue="1" operator="equal">
      <formula>$G87</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КПК1113133</vt:lpstr>
      <vt:lpstr>КПК1113133!Область_друку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Шкляревська Олена Олександрівна</cp:lastModifiedBy>
  <cp:lastPrinted>2021-01-28T12:04:39Z</cp:lastPrinted>
  <dcterms:created xsi:type="dcterms:W3CDTF">2016-08-15T09:54:21Z</dcterms:created>
  <dcterms:modified xsi:type="dcterms:W3CDTF">2021-05-07T07:45:27Z</dcterms:modified>
</cp:coreProperties>
</file>