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5031" sheetId="2" r:id="rId1"/>
  </sheets>
  <definedNames>
    <definedName name="_xlnm.Print_Area" localSheetId="0">КПК1115031!$A$1:$BM$106</definedName>
  </definedNames>
  <calcPr calcId="152511" refMode="R1C1"/>
</workbook>
</file>

<file path=xl/calcChain.xml><?xml version="1.0" encoding="utf-8"?>
<calcChain xmlns="http://schemas.openxmlformats.org/spreadsheetml/2006/main">
  <c r="AO88" i="2" l="1"/>
  <c r="AW88" i="2"/>
  <c r="BE88" i="2"/>
  <c r="AW86" i="2"/>
  <c r="AO86" i="2"/>
  <c r="AW83" i="2"/>
  <c r="AO83" i="2"/>
  <c r="AO79" i="2"/>
  <c r="AW79" i="2"/>
  <c r="AW75" i="2"/>
  <c r="AO75" i="2"/>
  <c r="AR67" i="2"/>
  <c r="AR65" i="2"/>
  <c r="AJ65" i="2"/>
  <c r="AB65" i="2"/>
  <c r="AS50" i="2"/>
  <c r="AS51" i="2"/>
  <c r="AS56" i="2"/>
  <c r="AK56" i="2"/>
  <c r="AK54" i="2" l="1"/>
  <c r="AC49" i="2"/>
  <c r="AC57" i="2"/>
  <c r="U22" i="2"/>
  <c r="AS22" i="2" l="1"/>
  <c r="AW92" i="2" l="1"/>
  <c r="BE76" i="2"/>
  <c r="AW76" i="2"/>
  <c r="AO76" i="2"/>
  <c r="AR66" i="2"/>
  <c r="AJ66" i="2"/>
  <c r="AB66" i="2"/>
  <c r="AO91" i="2" l="1"/>
  <c r="AS52" i="2" l="1"/>
  <c r="AS53" i="2"/>
  <c r="AS54" i="2"/>
  <c r="AS55" i="2"/>
  <c r="AS49" i="2" l="1"/>
  <c r="BE92" i="2" l="1"/>
  <c r="BE91" i="2"/>
  <c r="BE90" i="2"/>
  <c r="BE83" i="2"/>
  <c r="BE82" i="2"/>
  <c r="BE81" i="2"/>
  <c r="BE79" i="2"/>
  <c r="BE78" i="2"/>
  <c r="BE77" i="2"/>
  <c r="AS57" i="2"/>
  <c r="BE75" i="2"/>
  <c r="BE86" i="2" l="1"/>
</calcChain>
</file>

<file path=xl/sharedStrings.xml><?xml version="1.0" encoding="utf-8"?>
<sst xmlns="http://schemas.openxmlformats.org/spreadsheetml/2006/main" count="169" uniqueCount="131">
  <si>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</si>
  <si>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</si>
  <si>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</si>
  <si>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</si>
  <si>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</si>
  <si>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</si>
  <si>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</si>
  <si>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</si>
  <si>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</si>
  <si>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</si>
  <si>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</si>
  <si>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</si>
  <si>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</si>
  <si>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</si>
  <si>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</si>
  <si>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</si>
  <si>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</si>
  <si>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</si>
  <si>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</si>
  <si>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</si>
  <si>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</si>
  <si>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</si>
  <si>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</si>
  <si>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</si>
  <si>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</si>
  <si>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</si>
  <si>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</si>
  <si>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</si>
  <si>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</si>
  <si>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</si>
  <si>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</si>
  <si>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</si>
  <si>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</si>
  <si>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</si>
  <si>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</si>
  <si>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</si>
  <si>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</si>
  <si>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</si>
  <si>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</si>
  <si>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</si>
  <si>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</si>
  <si>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</si>
  <si>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</si>
  <si>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</si>
  <si>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</si>
  <si>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</si>
  <si>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</si>
  <si>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</si>
  <si>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</si>
  <si>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</si>
  <si>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</si>
  <si>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</si>
  <si>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</si>
  <si>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</si>
  <si>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</si>
  <si>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</si>
  <si>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</si>
  <si>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</si>
  <si>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</si>
  <si>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</si>
  <si>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</si>
  <si>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</si>
  <si>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</si>
  <si>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</si>
  <si>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</si>
  <si>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</si>
  <si>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</si>
  <si>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зведення планів по мережі, штатах</t>
  </si>
  <si>
    <t>зведені кошториси</t>
  </si>
  <si>
    <t>осіб</t>
  </si>
  <si>
    <t>штатний розпис, тарификація</t>
  </si>
  <si>
    <t>у тому числі тренерів, осіб.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</si>
  <si>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</si>
  <si>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</si>
  <si>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</si>
  <si>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>продукту</t>
  </si>
  <si>
    <t xml:space="preserve">     журнал обліку_x000D_
          змагань</t>
  </si>
  <si>
    <t>одиниць</t>
  </si>
  <si>
    <t>розрахунки до кошторису</t>
  </si>
  <si>
    <t>ефективності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</si>
  <si>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</si>
  <si>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</si>
  <si>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 xml:space="preserve"> розрахунок</t>
  </si>
  <si>
    <t>середня вартість одиниці придбаного малоцінного спортивного обладнання та інвентарю для комунальних дитячо-юнацьких спортивних шкіл</t>
  </si>
  <si>
    <t>якості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</si>
  <si>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</si>
  <si>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%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</si>
  <si>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</si>
  <si>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</si>
  <si>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</si>
  <si>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</si>
  <si>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</si>
  <si>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</si>
  <si>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</si>
  <si>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</si>
  <si>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</si>
  <si>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</si>
  <si>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</si>
  <si>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</si>
  <si>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1115031</t>
  </si>
  <si>
    <t>Утримання та навчально-тренувальна робота комунальних дитячо-юнацьких спортивних шкіл</t>
  </si>
  <si>
    <t>1110000</t>
  </si>
  <si>
    <t>5031</t>
  </si>
  <si>
    <t>0810</t>
  </si>
  <si>
    <t>Начальник управління молоді та спорту</t>
  </si>
  <si>
    <t>Сергій РЕМЕЗ</t>
  </si>
  <si>
    <t>Підготовка спортивного резерву та підвищення рівня фізичної підготовленості дітей дитячо-юнацькими спортивними школами.</t>
  </si>
  <si>
    <t>Створення належних умов для функціонування ДЮСШ</t>
  </si>
  <si>
    <t>Програма бюджетування за участі громадськості (Бюджет участі) міста Хмельницького (із змінами і доповненнями)</t>
  </si>
  <si>
    <t xml:space="preserve"> Коригування робочого проєкту " Реконструкція котельні під спортивні приміщення на СК "Поділля" по вул. Проскурівській, 81"</t>
  </si>
  <si>
    <t>Виготовлення ПКД "Реконструкція футбольного поля під штучним покриттям по вул. Спортивній, 17</t>
  </si>
  <si>
    <t xml:space="preserve"> Виготовлення ПКД на "Реконструкція майданчика по вул. Кармелюка в м. Хмельницькому"</t>
  </si>
  <si>
    <t>кількість комунальних дитячо-юнацьких спортивних шкіл</t>
  </si>
  <si>
    <t>обсяг витрат на утримання комунальних дитячо-юнацьких спортивних шкіл</t>
  </si>
  <si>
    <t>кількість штатних працівників комунальних дитячо-юнацьких спортивних шкіл</t>
  </si>
  <si>
    <t>кількість учнів комунальних дитячо-юнацьких спортивних шкіл, в т.ч.</t>
  </si>
  <si>
    <t>кількість учнів, що взяли участь у регіональних спортивних змаганнях</t>
  </si>
  <si>
    <t>кількість придбаного малоцінного спортивного обладнання та інвентарю для комунальних дитячо-юнацьких спортивних шкіл</t>
  </si>
  <si>
    <t>середньомісячна заробітна плата працівника дитячо-юнацької спортивної школи</t>
  </si>
  <si>
    <t>грн</t>
  </si>
  <si>
    <t>обсяг витрат на реалізацію громадських проектів</t>
  </si>
  <si>
    <t>кількість переможців громадських проектів</t>
  </si>
  <si>
    <t>зведений кошторис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</si>
  <si>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</si>
  <si>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Реконструкція котельні під спортивні приміщення на СК "Поділля"  ДЮСШ №1 по вул. Проскурівській, 81 в м.Хмельницькому</t>
  </si>
  <si>
    <t xml:space="preserve">Виготовлення проектно-кошторисної документації на об’єкт: Капітальний ремонт системи освітлення футбольного поля на території  СК "Поділля" ДЮСШ № 1 по вул.Проскурівській,81 в м.Хмельницькому.    </t>
  </si>
  <si>
    <t xml:space="preserve">Виготовлення проектно-кошторисної документації  "Капітального ремонту даху спортивного комплексу по вул. Спортивній, 16, м. Хмельницький"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</si>
  <si>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 Рішення сесії Хмельницької міської ради від 21 квітня 2021 року №27 «Про внесення змін до бюджету  Хмельницької міської територіальної громади на 2021 рік».</t>
  </si>
  <si>
    <t xml:space="preserve">Програма бюджетування за участі громадськості (Бюджет участі) міста Хмельницького  на 2020-2022 роки </t>
  </si>
  <si>
    <t xml:space="preserve">Наказ від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</si>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</sst>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2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95" zoomScaleNormal="100" zoomScaleSheetLayoutView="100" workbookViewId="0">
      <selection activeCell="A105" sqref="A105:H105"/>
    </sheetView>
  </sheetViews>
  <sheetFormatPr defaultColWidth="9.08984375" defaultRowHeight="13" x14ac:dyDescent="0.3"/>
  <cols>
    <col min="1" max="27" width="2.90625" style="1" customWidth="1"/>
    <col min="28" max="28" width="6.08984375" style="1" customWidth="1"/>
    <col min="29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46" t="s">
        <v>35</v>
      </c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</row>
    <row r="2" spans="1:77" ht="15.9" customHeight="1" x14ac:dyDescent="0.3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3">
      <c r="AO3" s="125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77" ht="19.75" customHeight="1" x14ac:dyDescent="0.3">
      <c r="AO4" s="160" t="s">
        <v>92</v>
      </c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</row>
    <row r="5" spans="1:77" x14ac:dyDescent="0.3">
      <c r="AO5" s="124" t="s">
        <v>20</v>
      </c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77" ht="7.5" customHeight="1" x14ac:dyDescent="0.3"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</row>
    <row r="7" spans="1:77" ht="13.25" customHeight="1" x14ac:dyDescent="0.3">
      <c r="AO7" s="162" t="s">
        <v>129</v>
      </c>
      <c r="AP7" s="162"/>
      <c r="AQ7" s="162"/>
      <c r="AR7" s="162"/>
      <c r="AS7" s="162"/>
      <c r="AT7" s="162"/>
      <c r="AU7" s="162"/>
      <c r="AV7" s="1" t="s">
        <v>63</v>
      </c>
      <c r="AW7" s="136" t="s">
        <v>130</v>
      </c>
      <c r="AX7" s="136"/>
      <c r="AY7" s="39"/>
      <c r="AZ7" s="39"/>
      <c r="BA7" s="39"/>
      <c r="BB7" s="39"/>
      <c r="BC7" s="39"/>
      <c r="BD7" s="39"/>
      <c r="BE7" s="39"/>
      <c r="BF7" s="39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3">
      <c r="A10" s="127" t="s">
        <v>21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77" ht="22.25" customHeight="1" x14ac:dyDescent="0.3">
      <c r="A11" s="127" t="s">
        <v>98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77" ht="6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130" t="s">
        <v>91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32"/>
      <c r="N13" s="151" t="s">
        <v>92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33"/>
      <c r="AU13" s="130" t="s">
        <v>96</v>
      </c>
      <c r="AV13" s="131"/>
      <c r="AW13" s="131"/>
      <c r="AX13" s="131"/>
      <c r="AY13" s="131"/>
      <c r="AZ13" s="131"/>
      <c r="BA13" s="131"/>
      <c r="BB13" s="131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29" t="s">
        <v>56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31"/>
      <c r="N14" s="128" t="s">
        <v>62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31"/>
      <c r="AU14" s="129" t="s">
        <v>55</v>
      </c>
      <c r="AV14" s="129"/>
      <c r="AW14" s="129"/>
      <c r="AX14" s="129"/>
      <c r="AY14" s="129"/>
      <c r="AZ14" s="129"/>
      <c r="BA14" s="129"/>
      <c r="BB14" s="12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130" t="s">
        <v>101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32"/>
      <c r="N16" s="134" t="s">
        <v>92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3"/>
      <c r="AU16" s="130" t="s">
        <v>96</v>
      </c>
      <c r="AV16" s="131"/>
      <c r="AW16" s="131"/>
      <c r="AX16" s="131"/>
      <c r="AY16" s="131"/>
      <c r="AZ16" s="131"/>
      <c r="BA16" s="131"/>
      <c r="BB16" s="131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29" t="s">
        <v>56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31"/>
      <c r="N17" s="128" t="s">
        <v>61</v>
      </c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31"/>
      <c r="AU17" s="129" t="s">
        <v>55</v>
      </c>
      <c r="AV17" s="129"/>
      <c r="AW17" s="129"/>
      <c r="AX17" s="129"/>
      <c r="AY17" s="129"/>
      <c r="AZ17" s="129"/>
      <c r="BA17" s="129"/>
      <c r="BB17" s="12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34.25" customHeight="1" x14ac:dyDescent="0.25">
      <c r="A19" s="23" t="s">
        <v>54</v>
      </c>
      <c r="B19" s="130" t="s">
        <v>99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N19" s="130" t="s">
        <v>102</v>
      </c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24"/>
      <c r="AA19" s="130" t="s">
        <v>103</v>
      </c>
      <c r="AB19" s="131"/>
      <c r="AC19" s="131"/>
      <c r="AD19" s="131"/>
      <c r="AE19" s="131"/>
      <c r="AF19" s="131"/>
      <c r="AG19" s="131"/>
      <c r="AH19" s="131"/>
      <c r="AI19" s="131"/>
      <c r="AJ19" s="24"/>
      <c r="AK19" s="131" t="s">
        <v>100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4"/>
      <c r="BE19" s="130" t="s">
        <v>97</v>
      </c>
      <c r="BF19" s="131"/>
      <c r="BG19" s="131"/>
      <c r="BH19" s="131"/>
      <c r="BI19" s="131"/>
      <c r="BJ19" s="131"/>
      <c r="BK19" s="131"/>
      <c r="BL19" s="13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29" t="s">
        <v>56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N20" s="129" t="s">
        <v>57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6"/>
      <c r="AA20" s="153" t="s">
        <v>58</v>
      </c>
      <c r="AB20" s="153"/>
      <c r="AC20" s="153"/>
      <c r="AD20" s="153"/>
      <c r="AE20" s="153"/>
      <c r="AF20" s="153"/>
      <c r="AG20" s="153"/>
      <c r="AH20" s="153"/>
      <c r="AI20" s="153"/>
      <c r="AJ20" s="26"/>
      <c r="AK20" s="133" t="s">
        <v>59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6"/>
      <c r="BE20" s="129" t="s">
        <v>60</v>
      </c>
      <c r="BF20" s="129"/>
      <c r="BG20" s="129"/>
      <c r="BH20" s="129"/>
      <c r="BI20" s="129"/>
      <c r="BJ20" s="129"/>
      <c r="BK20" s="129"/>
      <c r="BL20" s="12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57" t="s">
        <v>50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47">
        <f>AS22+I23</f>
        <v>48631775</v>
      </c>
      <c r="V22" s="147"/>
      <c r="W22" s="147"/>
      <c r="X22" s="147"/>
      <c r="Y22" s="147"/>
      <c r="Z22" s="147"/>
      <c r="AA22" s="147"/>
      <c r="AB22" s="147"/>
      <c r="AC22" s="147"/>
      <c r="AD22" s="147"/>
      <c r="AE22" s="148" t="s">
        <v>51</v>
      </c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7">
        <f>44066325+254271+54363+132144+67600+14000</f>
        <v>44588703</v>
      </c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05" t="s">
        <v>23</v>
      </c>
      <c r="BE22" s="105"/>
      <c r="BF22" s="105"/>
      <c r="BG22" s="105"/>
      <c r="BH22" s="105"/>
      <c r="BI22" s="105"/>
      <c r="BJ22" s="105"/>
      <c r="BK22" s="105"/>
      <c r="BL22" s="105"/>
    </row>
    <row r="23" spans="1:79" ht="24.9" customHeight="1" x14ac:dyDescent="0.3">
      <c r="A23" s="105" t="s">
        <v>22</v>
      </c>
      <c r="B23" s="105"/>
      <c r="C23" s="105"/>
      <c r="D23" s="105"/>
      <c r="E23" s="105"/>
      <c r="F23" s="105"/>
      <c r="G23" s="105"/>
      <c r="H23" s="105"/>
      <c r="I23" s="147">
        <v>4043072</v>
      </c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05" t="s">
        <v>24</v>
      </c>
      <c r="U23" s="105"/>
      <c r="V23" s="105"/>
      <c r="W23" s="10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67.75" customHeight="1" x14ac:dyDescent="0.3">
      <c r="A26" s="149" t="s">
        <v>127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105" t="s">
        <v>36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</row>
    <row r="29" spans="1:79" ht="27.75" customHeight="1" x14ac:dyDescent="0.3">
      <c r="A29" s="121" t="s">
        <v>28</v>
      </c>
      <c r="B29" s="121"/>
      <c r="C29" s="121"/>
      <c r="D29" s="121"/>
      <c r="E29" s="121"/>
      <c r="F29" s="121"/>
      <c r="G29" s="116" t="s">
        <v>40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5.5" hidden="1" x14ac:dyDescent="0.3">
      <c r="A30" s="65">
        <v>1</v>
      </c>
      <c r="B30" s="65"/>
      <c r="C30" s="65"/>
      <c r="D30" s="65"/>
      <c r="E30" s="65"/>
      <c r="F30" s="65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0.5" hidden="1" customHeight="1" x14ac:dyDescent="0.3">
      <c r="A31" s="69" t="s">
        <v>33</v>
      </c>
      <c r="B31" s="69"/>
      <c r="C31" s="69"/>
      <c r="D31" s="69"/>
      <c r="E31" s="69"/>
      <c r="F31" s="69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9.5" customHeight="1" x14ac:dyDescent="0.3">
      <c r="A32" s="69">
        <v>1</v>
      </c>
      <c r="B32" s="69"/>
      <c r="C32" s="69"/>
      <c r="D32" s="69"/>
      <c r="E32" s="69"/>
      <c r="F32" s="69"/>
      <c r="G32" s="154" t="s">
        <v>100</v>
      </c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6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105" t="s">
        <v>38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</row>
    <row r="35" spans="1:79" ht="54" customHeight="1" x14ac:dyDescent="0.3">
      <c r="A35" s="119" t="s">
        <v>90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105" t="s">
        <v>39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</row>
    <row r="38" spans="1:79" ht="27.75" customHeight="1" x14ac:dyDescent="0.3">
      <c r="A38" s="121" t="s">
        <v>28</v>
      </c>
      <c r="B38" s="121"/>
      <c r="C38" s="121"/>
      <c r="D38" s="121"/>
      <c r="E38" s="121"/>
      <c r="F38" s="121"/>
      <c r="G38" s="116" t="s">
        <v>25</v>
      </c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8"/>
    </row>
    <row r="39" spans="1:79" ht="15.5" hidden="1" x14ac:dyDescent="0.3">
      <c r="A39" s="65">
        <v>1</v>
      </c>
      <c r="B39" s="65"/>
      <c r="C39" s="65"/>
      <c r="D39" s="65"/>
      <c r="E39" s="65"/>
      <c r="F39" s="65"/>
      <c r="G39" s="116">
        <v>2</v>
      </c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8"/>
    </row>
    <row r="40" spans="1:79" ht="10.5" hidden="1" customHeight="1" x14ac:dyDescent="0.3">
      <c r="A40" s="69" t="s">
        <v>6</v>
      </c>
      <c r="B40" s="69"/>
      <c r="C40" s="69"/>
      <c r="D40" s="69"/>
      <c r="E40" s="69"/>
      <c r="F40" s="69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20.399999999999999" customHeight="1" x14ac:dyDescent="0.3">
      <c r="A41" s="69">
        <v>1</v>
      </c>
      <c r="B41" s="69"/>
      <c r="C41" s="69"/>
      <c r="D41" s="69"/>
      <c r="E41" s="69"/>
      <c r="F41" s="69"/>
      <c r="G41" s="154" t="s">
        <v>106</v>
      </c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6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05" t="s">
        <v>41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3">
      <c r="A45" s="65" t="s">
        <v>28</v>
      </c>
      <c r="B45" s="65"/>
      <c r="C45" s="65"/>
      <c r="D45" s="140" t="s">
        <v>26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2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65"/>
      <c r="B46" s="65"/>
      <c r="C46" s="65"/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</row>
    <row r="47" spans="1:79" x14ac:dyDescent="0.3">
      <c r="A47" s="69">
        <v>1</v>
      </c>
      <c r="B47" s="69"/>
      <c r="C47" s="6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3">
      <c r="A48" s="69" t="s">
        <v>6</v>
      </c>
      <c r="B48" s="69"/>
      <c r="C48" s="69"/>
      <c r="D48" s="60" t="s">
        <v>7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85" t="s">
        <v>10</v>
      </c>
      <c r="AT48" s="73"/>
      <c r="AU48" s="73"/>
      <c r="AV48" s="73"/>
      <c r="AW48" s="73"/>
      <c r="AX48" s="73"/>
      <c r="AY48" s="73"/>
      <c r="AZ48" s="73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25.25" customHeight="1" x14ac:dyDescent="0.3">
      <c r="A49" s="60">
        <v>1</v>
      </c>
      <c r="B49" s="61"/>
      <c r="C49" s="62"/>
      <c r="D49" s="49" t="s">
        <v>107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52">
        <f>43854160+522378</f>
        <v>44376538</v>
      </c>
      <c r="AD49" s="53"/>
      <c r="AE49" s="53"/>
      <c r="AF49" s="53"/>
      <c r="AG49" s="53"/>
      <c r="AH49" s="53"/>
      <c r="AI49" s="53"/>
      <c r="AJ49" s="54"/>
      <c r="AK49" s="52">
        <v>1878605</v>
      </c>
      <c r="AL49" s="53"/>
      <c r="AM49" s="53"/>
      <c r="AN49" s="53"/>
      <c r="AO49" s="53"/>
      <c r="AP49" s="53"/>
      <c r="AQ49" s="53"/>
      <c r="AR49" s="54"/>
      <c r="AS49" s="52">
        <f>AC49+AK49</f>
        <v>46255143</v>
      </c>
      <c r="AT49" s="53"/>
      <c r="AU49" s="53"/>
      <c r="AV49" s="53"/>
      <c r="AW49" s="53"/>
      <c r="AX49" s="53"/>
      <c r="AY49" s="53"/>
      <c r="AZ49" s="54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43.25" customHeight="1" x14ac:dyDescent="0.3">
      <c r="A50" s="60">
        <v>2</v>
      </c>
      <c r="B50" s="61"/>
      <c r="C50" s="62"/>
      <c r="D50" s="49" t="s">
        <v>126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52">
        <v>0</v>
      </c>
      <c r="AD50" s="53"/>
      <c r="AE50" s="53"/>
      <c r="AF50" s="53"/>
      <c r="AG50" s="53"/>
      <c r="AH50" s="53"/>
      <c r="AI50" s="53"/>
      <c r="AJ50" s="54"/>
      <c r="AK50" s="52">
        <v>33250</v>
      </c>
      <c r="AL50" s="53"/>
      <c r="AM50" s="53"/>
      <c r="AN50" s="53"/>
      <c r="AO50" s="53"/>
      <c r="AP50" s="53"/>
      <c r="AQ50" s="53"/>
      <c r="AR50" s="54"/>
      <c r="AS50" s="52">
        <f>AK50</f>
        <v>33250</v>
      </c>
      <c r="AT50" s="53"/>
      <c r="AU50" s="53"/>
      <c r="AV50" s="53"/>
      <c r="AW50" s="53"/>
      <c r="AX50" s="53"/>
      <c r="AY50" s="53"/>
      <c r="AZ50" s="54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49.75" customHeight="1" x14ac:dyDescent="0.3">
      <c r="A51" s="60">
        <v>3</v>
      </c>
      <c r="B51" s="61"/>
      <c r="C51" s="62"/>
      <c r="D51" s="49" t="s">
        <v>125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52">
        <v>0</v>
      </c>
      <c r="AD51" s="53"/>
      <c r="AE51" s="53"/>
      <c r="AF51" s="53"/>
      <c r="AG51" s="53"/>
      <c r="AH51" s="53"/>
      <c r="AI51" s="53"/>
      <c r="AJ51" s="54"/>
      <c r="AK51" s="52">
        <v>48600</v>
      </c>
      <c r="AL51" s="53"/>
      <c r="AM51" s="53"/>
      <c r="AN51" s="53"/>
      <c r="AO51" s="53"/>
      <c r="AP51" s="53"/>
      <c r="AQ51" s="53"/>
      <c r="AR51" s="54"/>
      <c r="AS51" s="52">
        <f>AK51</f>
        <v>48600</v>
      </c>
      <c r="AT51" s="53"/>
      <c r="AU51" s="53"/>
      <c r="AV51" s="53"/>
      <c r="AW51" s="53"/>
      <c r="AX51" s="53"/>
      <c r="AY51" s="53"/>
      <c r="AZ51" s="54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39.5" customHeight="1" x14ac:dyDescent="0.3">
      <c r="A52" s="60">
        <v>4</v>
      </c>
      <c r="B52" s="61"/>
      <c r="C52" s="62"/>
      <c r="D52" s="49" t="s">
        <v>108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1"/>
      <c r="AC52" s="52">
        <v>212165</v>
      </c>
      <c r="AD52" s="53"/>
      <c r="AE52" s="53"/>
      <c r="AF52" s="53"/>
      <c r="AG52" s="53"/>
      <c r="AH52" s="53"/>
      <c r="AI52" s="53"/>
      <c r="AJ52" s="54"/>
      <c r="AK52" s="52">
        <v>201980</v>
      </c>
      <c r="AL52" s="53"/>
      <c r="AM52" s="53"/>
      <c r="AN52" s="53"/>
      <c r="AO52" s="53"/>
      <c r="AP52" s="53"/>
      <c r="AQ52" s="53"/>
      <c r="AR52" s="54"/>
      <c r="AS52" s="52">
        <f t="shared" ref="AS52:AS55" si="0">AC52+AK52</f>
        <v>414145</v>
      </c>
      <c r="AT52" s="53"/>
      <c r="AU52" s="53"/>
      <c r="AV52" s="53"/>
      <c r="AW52" s="53"/>
      <c r="AX52" s="53"/>
      <c r="AY52" s="53"/>
      <c r="AZ52" s="54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38.4" customHeight="1" x14ac:dyDescent="0.3">
      <c r="A53" s="60">
        <v>5</v>
      </c>
      <c r="B53" s="61"/>
      <c r="C53" s="62"/>
      <c r="D53" s="49" t="s">
        <v>109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1"/>
      <c r="AC53" s="52">
        <v>0</v>
      </c>
      <c r="AD53" s="53"/>
      <c r="AE53" s="53"/>
      <c r="AF53" s="53"/>
      <c r="AG53" s="53"/>
      <c r="AH53" s="53"/>
      <c r="AI53" s="53"/>
      <c r="AJ53" s="54"/>
      <c r="AK53" s="52">
        <v>16200</v>
      </c>
      <c r="AL53" s="53"/>
      <c r="AM53" s="53"/>
      <c r="AN53" s="53"/>
      <c r="AO53" s="53"/>
      <c r="AP53" s="53"/>
      <c r="AQ53" s="53"/>
      <c r="AR53" s="54"/>
      <c r="AS53" s="52">
        <f t="shared" si="0"/>
        <v>16200</v>
      </c>
      <c r="AT53" s="53"/>
      <c r="AU53" s="53"/>
      <c r="AV53" s="53"/>
      <c r="AW53" s="53"/>
      <c r="AX53" s="53"/>
      <c r="AY53" s="53"/>
      <c r="AZ53" s="54"/>
      <c r="BA53" s="17"/>
      <c r="BB53" s="18"/>
      <c r="BC53" s="18"/>
      <c r="BD53" s="18"/>
      <c r="BE53" s="18"/>
      <c r="BF53" s="18"/>
      <c r="BG53" s="18"/>
      <c r="BH53" s="18"/>
    </row>
    <row r="54" spans="1:79" s="4" customFormat="1" ht="38.4" customHeight="1" x14ac:dyDescent="0.3">
      <c r="A54" s="60">
        <v>6</v>
      </c>
      <c r="B54" s="61"/>
      <c r="C54" s="62"/>
      <c r="D54" s="49" t="s">
        <v>110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1"/>
      <c r="AC54" s="52">
        <v>0</v>
      </c>
      <c r="AD54" s="53"/>
      <c r="AE54" s="53"/>
      <c r="AF54" s="53"/>
      <c r="AG54" s="53"/>
      <c r="AH54" s="53"/>
      <c r="AI54" s="53"/>
      <c r="AJ54" s="54"/>
      <c r="AK54" s="52">
        <f>405800-255801</f>
        <v>149999</v>
      </c>
      <c r="AL54" s="53"/>
      <c r="AM54" s="53"/>
      <c r="AN54" s="53"/>
      <c r="AO54" s="53"/>
      <c r="AP54" s="53"/>
      <c r="AQ54" s="53"/>
      <c r="AR54" s="54"/>
      <c r="AS54" s="52">
        <f t="shared" si="0"/>
        <v>149999</v>
      </c>
      <c r="AT54" s="53"/>
      <c r="AU54" s="53"/>
      <c r="AV54" s="53"/>
      <c r="AW54" s="53"/>
      <c r="AX54" s="53"/>
      <c r="AY54" s="53"/>
      <c r="AZ54" s="54"/>
      <c r="BA54" s="17"/>
      <c r="BB54" s="18"/>
      <c r="BC54" s="18"/>
      <c r="BD54" s="18"/>
      <c r="BE54" s="18"/>
      <c r="BF54" s="18"/>
      <c r="BG54" s="18"/>
      <c r="BH54" s="18"/>
    </row>
    <row r="55" spans="1:79" ht="34.25" customHeight="1" x14ac:dyDescent="0.3">
      <c r="A55" s="69">
        <v>7</v>
      </c>
      <c r="B55" s="69"/>
      <c r="C55" s="69"/>
      <c r="D55" s="46" t="s">
        <v>111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45">
        <v>0</v>
      </c>
      <c r="AD55" s="45"/>
      <c r="AE55" s="45"/>
      <c r="AF55" s="45"/>
      <c r="AG55" s="45"/>
      <c r="AH55" s="45"/>
      <c r="AI55" s="45"/>
      <c r="AJ55" s="45"/>
      <c r="AK55" s="45">
        <v>200000</v>
      </c>
      <c r="AL55" s="45"/>
      <c r="AM55" s="45"/>
      <c r="AN55" s="45"/>
      <c r="AO55" s="45"/>
      <c r="AP55" s="45"/>
      <c r="AQ55" s="45"/>
      <c r="AR55" s="45"/>
      <c r="AS55" s="52">
        <f t="shared" si="0"/>
        <v>200000</v>
      </c>
      <c r="AT55" s="53"/>
      <c r="AU55" s="53"/>
      <c r="AV55" s="53"/>
      <c r="AW55" s="53"/>
      <c r="AX55" s="53"/>
      <c r="AY55" s="53"/>
      <c r="AZ55" s="54"/>
      <c r="BA55" s="19"/>
      <c r="BB55" s="19"/>
      <c r="BC55" s="19"/>
      <c r="BD55" s="19"/>
      <c r="BE55" s="19"/>
      <c r="BF55" s="19"/>
      <c r="BG55" s="19"/>
      <c r="BH55" s="19"/>
      <c r="CA55" s="1" t="s">
        <v>14</v>
      </c>
    </row>
    <row r="56" spans="1:79" ht="36" customHeight="1" x14ac:dyDescent="0.3">
      <c r="A56" s="60">
        <v>8</v>
      </c>
      <c r="B56" s="61"/>
      <c r="C56" s="62"/>
      <c r="D56" s="46" t="s">
        <v>124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52">
        <v>0</v>
      </c>
      <c r="AD56" s="53"/>
      <c r="AE56" s="53"/>
      <c r="AF56" s="53"/>
      <c r="AG56" s="53"/>
      <c r="AH56" s="53"/>
      <c r="AI56" s="53"/>
      <c r="AJ56" s="54"/>
      <c r="AK56" s="52">
        <f>1509600+4838</f>
        <v>1514438</v>
      </c>
      <c r="AL56" s="53"/>
      <c r="AM56" s="53"/>
      <c r="AN56" s="53"/>
      <c r="AO56" s="53"/>
      <c r="AP56" s="53"/>
      <c r="AQ56" s="53"/>
      <c r="AR56" s="54"/>
      <c r="AS56" s="52">
        <f>AK56</f>
        <v>1514438</v>
      </c>
      <c r="AT56" s="53"/>
      <c r="AU56" s="53"/>
      <c r="AV56" s="53"/>
      <c r="AW56" s="53"/>
      <c r="AX56" s="53"/>
      <c r="AY56" s="53"/>
      <c r="AZ56" s="54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 ht="24.65" customHeight="1" x14ac:dyDescent="0.3">
      <c r="A57" s="56"/>
      <c r="B57" s="56"/>
      <c r="C57" s="56"/>
      <c r="D57" s="57" t="s">
        <v>64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55">
        <f>AC49+AC52</f>
        <v>44588703</v>
      </c>
      <c r="AD57" s="55"/>
      <c r="AE57" s="55"/>
      <c r="AF57" s="55"/>
      <c r="AG57" s="55"/>
      <c r="AH57" s="55"/>
      <c r="AI57" s="55"/>
      <c r="AJ57" s="55"/>
      <c r="AK57" s="55">
        <v>4043072</v>
      </c>
      <c r="AL57" s="55"/>
      <c r="AM57" s="55"/>
      <c r="AN57" s="55"/>
      <c r="AO57" s="55"/>
      <c r="AP57" s="55"/>
      <c r="AQ57" s="55"/>
      <c r="AR57" s="55"/>
      <c r="AS57" s="55">
        <f>AC57+AK57</f>
        <v>48631775</v>
      </c>
      <c r="AT57" s="55"/>
      <c r="AU57" s="55"/>
      <c r="AV57" s="55"/>
      <c r="AW57" s="55"/>
      <c r="AX57" s="55"/>
      <c r="AY57" s="55"/>
      <c r="AZ57" s="5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3">
      <c r="A59" s="122" t="s">
        <v>42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</row>
    <row r="60" spans="1:79" ht="15" customHeight="1" x14ac:dyDescent="0.3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0.3">
      <c r="A61" s="65" t="s">
        <v>28</v>
      </c>
      <c r="B61" s="65"/>
      <c r="C61" s="65"/>
      <c r="D61" s="140" t="s">
        <v>34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2"/>
      <c r="AB61" s="65" t="s">
        <v>29</v>
      </c>
      <c r="AC61" s="65"/>
      <c r="AD61" s="65"/>
      <c r="AE61" s="65"/>
      <c r="AF61" s="65"/>
      <c r="AG61" s="65"/>
      <c r="AH61" s="65"/>
      <c r="AI61" s="65"/>
      <c r="AJ61" s="65" t="s">
        <v>30</v>
      </c>
      <c r="AK61" s="65"/>
      <c r="AL61" s="65"/>
      <c r="AM61" s="65"/>
      <c r="AN61" s="65"/>
      <c r="AO61" s="65"/>
      <c r="AP61" s="65"/>
      <c r="AQ61" s="65"/>
      <c r="AR61" s="65" t="s">
        <v>27</v>
      </c>
      <c r="AS61" s="65"/>
      <c r="AT61" s="65"/>
      <c r="AU61" s="65"/>
      <c r="AV61" s="65"/>
      <c r="AW61" s="65"/>
      <c r="AX61" s="65"/>
      <c r="AY61" s="65"/>
    </row>
    <row r="62" spans="1:79" ht="18" customHeight="1" x14ac:dyDescent="0.3">
      <c r="A62" s="65"/>
      <c r="B62" s="65"/>
      <c r="C62" s="65"/>
      <c r="D62" s="143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</row>
    <row r="63" spans="1:79" ht="15.75" customHeight="1" x14ac:dyDescent="0.3">
      <c r="A63" s="65">
        <v>1</v>
      </c>
      <c r="B63" s="65"/>
      <c r="C63" s="65"/>
      <c r="D63" s="66">
        <v>2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65">
        <v>3</v>
      </c>
      <c r="AC63" s="65"/>
      <c r="AD63" s="65"/>
      <c r="AE63" s="65"/>
      <c r="AF63" s="65"/>
      <c r="AG63" s="65"/>
      <c r="AH63" s="65"/>
      <c r="AI63" s="65"/>
      <c r="AJ63" s="65">
        <v>4</v>
      </c>
      <c r="AK63" s="65"/>
      <c r="AL63" s="65"/>
      <c r="AM63" s="65"/>
      <c r="AN63" s="65"/>
      <c r="AO63" s="65"/>
      <c r="AP63" s="65"/>
      <c r="AQ63" s="65"/>
      <c r="AR63" s="65">
        <v>5</v>
      </c>
      <c r="AS63" s="65"/>
      <c r="AT63" s="65"/>
      <c r="AU63" s="65"/>
      <c r="AV63" s="65"/>
      <c r="AW63" s="65"/>
      <c r="AX63" s="65"/>
      <c r="AY63" s="65"/>
    </row>
    <row r="64" spans="1:79" ht="12.75" hidden="1" customHeight="1" x14ac:dyDescent="0.3">
      <c r="A64" s="69" t="s">
        <v>6</v>
      </c>
      <c r="B64" s="69"/>
      <c r="C64" s="69"/>
      <c r="D64" s="70" t="s">
        <v>7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2"/>
      <c r="AB64" s="73" t="s">
        <v>8</v>
      </c>
      <c r="AC64" s="73"/>
      <c r="AD64" s="73"/>
      <c r="AE64" s="73"/>
      <c r="AF64" s="73"/>
      <c r="AG64" s="73"/>
      <c r="AH64" s="73"/>
      <c r="AI64" s="73"/>
      <c r="AJ64" s="73" t="s">
        <v>9</v>
      </c>
      <c r="AK64" s="73"/>
      <c r="AL64" s="73"/>
      <c r="AM64" s="73"/>
      <c r="AN64" s="73"/>
      <c r="AO64" s="73"/>
      <c r="AP64" s="73"/>
      <c r="AQ64" s="73"/>
      <c r="AR64" s="73" t="s">
        <v>10</v>
      </c>
      <c r="AS64" s="73"/>
      <c r="AT64" s="73"/>
      <c r="AU64" s="73"/>
      <c r="AV64" s="73"/>
      <c r="AW64" s="73"/>
      <c r="AX64" s="73"/>
      <c r="AY64" s="73"/>
      <c r="CA64" s="1" t="s">
        <v>15</v>
      </c>
    </row>
    <row r="65" spans="1:79" ht="52" customHeight="1" x14ac:dyDescent="0.3">
      <c r="A65" s="69">
        <v>1</v>
      </c>
      <c r="B65" s="69"/>
      <c r="C65" s="69"/>
      <c r="D65" s="46" t="s">
        <v>123</v>
      </c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8"/>
      <c r="AB65" s="45">
        <f>AB67-AB66</f>
        <v>44376538</v>
      </c>
      <c r="AC65" s="45"/>
      <c r="AD65" s="45"/>
      <c r="AE65" s="45"/>
      <c r="AF65" s="45"/>
      <c r="AG65" s="45"/>
      <c r="AH65" s="45"/>
      <c r="AI65" s="45"/>
      <c r="AJ65" s="45">
        <f>AJ67-AJ66</f>
        <v>3841092</v>
      </c>
      <c r="AK65" s="45"/>
      <c r="AL65" s="45"/>
      <c r="AM65" s="45"/>
      <c r="AN65" s="45"/>
      <c r="AO65" s="45"/>
      <c r="AP65" s="45"/>
      <c r="AQ65" s="45"/>
      <c r="AR65" s="45">
        <f>AB65+AJ65</f>
        <v>48217630</v>
      </c>
      <c r="AS65" s="45"/>
      <c r="AT65" s="45"/>
      <c r="AU65" s="45"/>
      <c r="AV65" s="45"/>
      <c r="AW65" s="45"/>
      <c r="AX65" s="45"/>
      <c r="AY65" s="45"/>
      <c r="CA65" s="1" t="s">
        <v>16</v>
      </c>
    </row>
    <row r="66" spans="1:79" ht="48" customHeight="1" x14ac:dyDescent="0.3">
      <c r="A66" s="60">
        <v>2</v>
      </c>
      <c r="B66" s="61"/>
      <c r="C66" s="62"/>
      <c r="D66" s="46" t="s">
        <v>128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52">
        <f>AC52</f>
        <v>212165</v>
      </c>
      <c r="AC66" s="53"/>
      <c r="AD66" s="53"/>
      <c r="AE66" s="53"/>
      <c r="AF66" s="53"/>
      <c r="AG66" s="53"/>
      <c r="AH66" s="53"/>
      <c r="AI66" s="54"/>
      <c r="AJ66" s="52">
        <f>AK52</f>
        <v>201980</v>
      </c>
      <c r="AK66" s="53"/>
      <c r="AL66" s="53"/>
      <c r="AM66" s="53"/>
      <c r="AN66" s="53"/>
      <c r="AO66" s="53"/>
      <c r="AP66" s="53"/>
      <c r="AQ66" s="54"/>
      <c r="AR66" s="52">
        <f>AB66+AJ66</f>
        <v>414145</v>
      </c>
      <c r="AS66" s="53"/>
      <c r="AT66" s="53"/>
      <c r="AU66" s="53"/>
      <c r="AV66" s="53"/>
      <c r="AW66" s="53"/>
      <c r="AX66" s="53"/>
      <c r="AY66" s="54"/>
    </row>
    <row r="67" spans="1:79" s="4" customFormat="1" ht="32.5" customHeight="1" x14ac:dyDescent="0.3">
      <c r="A67" s="56"/>
      <c r="B67" s="56"/>
      <c r="C67" s="56"/>
      <c r="D67" s="137" t="s">
        <v>27</v>
      </c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9"/>
      <c r="AB67" s="55">
        <v>44588703</v>
      </c>
      <c r="AC67" s="55"/>
      <c r="AD67" s="55"/>
      <c r="AE67" s="55"/>
      <c r="AF67" s="55"/>
      <c r="AG67" s="55"/>
      <c r="AH67" s="55"/>
      <c r="AI67" s="55"/>
      <c r="AJ67" s="55">
        <v>4043072</v>
      </c>
      <c r="AK67" s="55"/>
      <c r="AL67" s="55"/>
      <c r="AM67" s="55"/>
      <c r="AN67" s="55"/>
      <c r="AO67" s="55"/>
      <c r="AP67" s="55"/>
      <c r="AQ67" s="55"/>
      <c r="AR67" s="55">
        <f>AR65+AR66</f>
        <v>48631775</v>
      </c>
      <c r="AS67" s="55"/>
      <c r="AT67" s="55"/>
      <c r="AU67" s="55"/>
      <c r="AV67" s="55"/>
      <c r="AW67" s="55"/>
      <c r="AX67" s="55"/>
      <c r="AY67" s="55"/>
    </row>
    <row r="69" spans="1:79" ht="31.5" customHeight="1" x14ac:dyDescent="0.3">
      <c r="A69" s="105" t="s">
        <v>43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</row>
    <row r="70" spans="1:79" ht="30" customHeight="1" x14ac:dyDescent="0.3">
      <c r="A70" s="65" t="s">
        <v>28</v>
      </c>
      <c r="B70" s="65"/>
      <c r="C70" s="65"/>
      <c r="D70" s="65"/>
      <c r="E70" s="65"/>
      <c r="F70" s="65"/>
      <c r="G70" s="66" t="s">
        <v>44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65" t="s">
        <v>2</v>
      </c>
      <c r="AA70" s="65"/>
      <c r="AB70" s="65"/>
      <c r="AC70" s="65"/>
      <c r="AD70" s="65"/>
      <c r="AE70" s="65" t="s">
        <v>1</v>
      </c>
      <c r="AF70" s="65"/>
      <c r="AG70" s="65"/>
      <c r="AH70" s="65"/>
      <c r="AI70" s="65"/>
      <c r="AJ70" s="65"/>
      <c r="AK70" s="65"/>
      <c r="AL70" s="65"/>
      <c r="AM70" s="65"/>
      <c r="AN70" s="65"/>
      <c r="AO70" s="66" t="s">
        <v>29</v>
      </c>
      <c r="AP70" s="67"/>
      <c r="AQ70" s="67"/>
      <c r="AR70" s="67"/>
      <c r="AS70" s="67"/>
      <c r="AT70" s="67"/>
      <c r="AU70" s="67"/>
      <c r="AV70" s="68"/>
      <c r="AW70" s="66" t="s">
        <v>30</v>
      </c>
      <c r="AX70" s="67"/>
      <c r="AY70" s="67"/>
      <c r="AZ70" s="67"/>
      <c r="BA70" s="67"/>
      <c r="BB70" s="67"/>
      <c r="BC70" s="67"/>
      <c r="BD70" s="68"/>
      <c r="BE70" s="66" t="s">
        <v>27</v>
      </c>
      <c r="BF70" s="67"/>
      <c r="BG70" s="67"/>
      <c r="BH70" s="67"/>
      <c r="BI70" s="67"/>
      <c r="BJ70" s="67"/>
      <c r="BK70" s="67"/>
      <c r="BL70" s="68"/>
    </row>
    <row r="71" spans="1:79" ht="15.75" customHeight="1" x14ac:dyDescent="0.3">
      <c r="A71" s="69">
        <v>1</v>
      </c>
      <c r="B71" s="69"/>
      <c r="C71" s="69"/>
      <c r="D71" s="69"/>
      <c r="E71" s="69"/>
      <c r="F71" s="69"/>
      <c r="G71" s="60">
        <v>2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9">
        <v>3</v>
      </c>
      <c r="AA71" s="69"/>
      <c r="AB71" s="69"/>
      <c r="AC71" s="69"/>
      <c r="AD71" s="69"/>
      <c r="AE71" s="69">
        <v>4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69">
        <v>5</v>
      </c>
      <c r="AP71" s="69"/>
      <c r="AQ71" s="69"/>
      <c r="AR71" s="69"/>
      <c r="AS71" s="69"/>
      <c r="AT71" s="69"/>
      <c r="AU71" s="69"/>
      <c r="AV71" s="69"/>
      <c r="AW71" s="69">
        <v>6</v>
      </c>
      <c r="AX71" s="69"/>
      <c r="AY71" s="69"/>
      <c r="AZ71" s="69"/>
      <c r="BA71" s="69"/>
      <c r="BB71" s="69"/>
      <c r="BC71" s="69"/>
      <c r="BD71" s="69"/>
      <c r="BE71" s="69">
        <v>7</v>
      </c>
      <c r="BF71" s="69"/>
      <c r="BG71" s="69"/>
      <c r="BH71" s="69"/>
      <c r="BI71" s="69"/>
      <c r="BJ71" s="69"/>
      <c r="BK71" s="69"/>
      <c r="BL71" s="69"/>
    </row>
    <row r="72" spans="1:79" ht="12.75" hidden="1" customHeight="1" x14ac:dyDescent="0.3">
      <c r="A72" s="69" t="s">
        <v>33</v>
      </c>
      <c r="B72" s="69"/>
      <c r="C72" s="69"/>
      <c r="D72" s="69"/>
      <c r="E72" s="69"/>
      <c r="F72" s="69"/>
      <c r="G72" s="70" t="s">
        <v>7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69" t="s">
        <v>19</v>
      </c>
      <c r="AA72" s="69"/>
      <c r="AB72" s="69"/>
      <c r="AC72" s="69"/>
      <c r="AD72" s="69"/>
      <c r="AE72" s="113" t="s">
        <v>32</v>
      </c>
      <c r="AF72" s="113"/>
      <c r="AG72" s="113"/>
      <c r="AH72" s="113"/>
      <c r="AI72" s="113"/>
      <c r="AJ72" s="113"/>
      <c r="AK72" s="113"/>
      <c r="AL72" s="113"/>
      <c r="AM72" s="113"/>
      <c r="AN72" s="70"/>
      <c r="AO72" s="73" t="s">
        <v>8</v>
      </c>
      <c r="AP72" s="73"/>
      <c r="AQ72" s="73"/>
      <c r="AR72" s="73"/>
      <c r="AS72" s="73"/>
      <c r="AT72" s="73"/>
      <c r="AU72" s="73"/>
      <c r="AV72" s="73"/>
      <c r="AW72" s="73" t="s">
        <v>31</v>
      </c>
      <c r="AX72" s="73"/>
      <c r="AY72" s="73"/>
      <c r="AZ72" s="73"/>
      <c r="BA72" s="73"/>
      <c r="BB72" s="73"/>
      <c r="BC72" s="73"/>
      <c r="BD72" s="73"/>
      <c r="BE72" s="73" t="s">
        <v>10</v>
      </c>
      <c r="BF72" s="73"/>
      <c r="BG72" s="73"/>
      <c r="BH72" s="73"/>
      <c r="BI72" s="73"/>
      <c r="BJ72" s="73"/>
      <c r="BK72" s="73"/>
      <c r="BL72" s="73"/>
      <c r="CA72" s="1" t="s">
        <v>17</v>
      </c>
    </row>
    <row r="73" spans="1:79" s="4" customFormat="1" ht="12.75" customHeight="1" x14ac:dyDescent="0.3">
      <c r="A73" s="56">
        <v>0</v>
      </c>
      <c r="B73" s="56"/>
      <c r="C73" s="56"/>
      <c r="D73" s="56"/>
      <c r="E73" s="56"/>
      <c r="F73" s="56"/>
      <c r="G73" s="97" t="s">
        <v>65</v>
      </c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96"/>
      <c r="AA73" s="96"/>
      <c r="AB73" s="96"/>
      <c r="AC73" s="96"/>
      <c r="AD73" s="96"/>
      <c r="AE73" s="158"/>
      <c r="AF73" s="158"/>
      <c r="AG73" s="158"/>
      <c r="AH73" s="158"/>
      <c r="AI73" s="158"/>
      <c r="AJ73" s="158"/>
      <c r="AK73" s="158"/>
      <c r="AL73" s="158"/>
      <c r="AM73" s="158"/>
      <c r="AN73" s="159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CA73" s="4" t="s">
        <v>18</v>
      </c>
    </row>
    <row r="74" spans="1:79" ht="43.25" customHeight="1" x14ac:dyDescent="0.3">
      <c r="A74" s="69">
        <v>1</v>
      </c>
      <c r="B74" s="69"/>
      <c r="C74" s="69"/>
      <c r="D74" s="69"/>
      <c r="E74" s="69"/>
      <c r="F74" s="69"/>
      <c r="G74" s="74" t="s">
        <v>112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5" t="s">
        <v>66</v>
      </c>
      <c r="AA74" s="85"/>
      <c r="AB74" s="85"/>
      <c r="AC74" s="85"/>
      <c r="AD74" s="85"/>
      <c r="AE74" s="86" t="s">
        <v>67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45">
        <v>4</v>
      </c>
      <c r="AP74" s="45"/>
      <c r="AQ74" s="45"/>
      <c r="AR74" s="45"/>
      <c r="AS74" s="45"/>
      <c r="AT74" s="45"/>
      <c r="AU74" s="45"/>
      <c r="AV74" s="45"/>
      <c r="AW74" s="45">
        <v>4</v>
      </c>
      <c r="AX74" s="45"/>
      <c r="AY74" s="45"/>
      <c r="AZ74" s="45"/>
      <c r="BA74" s="45"/>
      <c r="BB74" s="45"/>
      <c r="BC74" s="45"/>
      <c r="BD74" s="45"/>
      <c r="BE74" s="45">
        <v>4</v>
      </c>
      <c r="BF74" s="45"/>
      <c r="BG74" s="45"/>
      <c r="BH74" s="45"/>
      <c r="BI74" s="45"/>
      <c r="BJ74" s="45"/>
      <c r="BK74" s="45"/>
      <c r="BL74" s="45"/>
    </row>
    <row r="75" spans="1:79" ht="52.75" customHeight="1" x14ac:dyDescent="0.3">
      <c r="A75" s="69">
        <v>2</v>
      </c>
      <c r="B75" s="69"/>
      <c r="C75" s="69"/>
      <c r="D75" s="69"/>
      <c r="E75" s="69"/>
      <c r="F75" s="69"/>
      <c r="G75" s="74" t="s">
        <v>113</v>
      </c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4"/>
      <c r="Z75" s="77" t="s">
        <v>119</v>
      </c>
      <c r="AA75" s="78"/>
      <c r="AB75" s="78"/>
      <c r="AC75" s="78"/>
      <c r="AD75" s="79"/>
      <c r="AE75" s="77" t="s">
        <v>68</v>
      </c>
      <c r="AF75" s="78"/>
      <c r="AG75" s="78"/>
      <c r="AH75" s="78"/>
      <c r="AI75" s="78"/>
      <c r="AJ75" s="78"/>
      <c r="AK75" s="78"/>
      <c r="AL75" s="78"/>
      <c r="AM75" s="78"/>
      <c r="AN75" s="79"/>
      <c r="AO75" s="45">
        <f>AB65</f>
        <v>44376538</v>
      </c>
      <c r="AP75" s="45"/>
      <c r="AQ75" s="45"/>
      <c r="AR75" s="45"/>
      <c r="AS75" s="45"/>
      <c r="AT75" s="45"/>
      <c r="AU75" s="45"/>
      <c r="AV75" s="45"/>
      <c r="AW75" s="45">
        <f>AJ65</f>
        <v>3841092</v>
      </c>
      <c r="AX75" s="45"/>
      <c r="AY75" s="45"/>
      <c r="AZ75" s="45"/>
      <c r="BA75" s="45"/>
      <c r="BB75" s="45"/>
      <c r="BC75" s="45"/>
      <c r="BD75" s="45"/>
      <c r="BE75" s="45">
        <f t="shared" ref="BE75:BE92" si="1">AO75+AW75</f>
        <v>48217630</v>
      </c>
      <c r="BF75" s="45"/>
      <c r="BG75" s="45"/>
      <c r="BH75" s="45"/>
      <c r="BI75" s="45"/>
      <c r="BJ75" s="45"/>
      <c r="BK75" s="45"/>
      <c r="BL75" s="45"/>
    </row>
    <row r="76" spans="1:79" ht="25.25" customHeight="1" x14ac:dyDescent="0.3">
      <c r="A76" s="60">
        <v>3</v>
      </c>
      <c r="B76" s="61"/>
      <c r="C76" s="61"/>
      <c r="D76" s="61"/>
      <c r="E76" s="61"/>
      <c r="F76" s="62"/>
      <c r="G76" s="74" t="s">
        <v>120</v>
      </c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Z76" s="80"/>
      <c r="AA76" s="81"/>
      <c r="AB76" s="81"/>
      <c r="AC76" s="81"/>
      <c r="AD76" s="82"/>
      <c r="AE76" s="80"/>
      <c r="AF76" s="81"/>
      <c r="AG76" s="81"/>
      <c r="AH76" s="81"/>
      <c r="AI76" s="81"/>
      <c r="AJ76" s="81"/>
      <c r="AK76" s="81"/>
      <c r="AL76" s="81"/>
      <c r="AM76" s="81"/>
      <c r="AN76" s="82"/>
      <c r="AO76" s="52">
        <f>AB66</f>
        <v>212165</v>
      </c>
      <c r="AP76" s="53"/>
      <c r="AQ76" s="53"/>
      <c r="AR76" s="53"/>
      <c r="AS76" s="53"/>
      <c r="AT76" s="53"/>
      <c r="AU76" s="53"/>
      <c r="AV76" s="54"/>
      <c r="AW76" s="52">
        <f>AJ66</f>
        <v>201980</v>
      </c>
      <c r="AX76" s="53"/>
      <c r="AY76" s="53"/>
      <c r="AZ76" s="53"/>
      <c r="BA76" s="53"/>
      <c r="BB76" s="53"/>
      <c r="BC76" s="53"/>
      <c r="BD76" s="54"/>
      <c r="BE76" s="52">
        <f>AO76+AW76</f>
        <v>414145</v>
      </c>
      <c r="BF76" s="53"/>
      <c r="BG76" s="53"/>
      <c r="BH76" s="53"/>
      <c r="BI76" s="53"/>
      <c r="BJ76" s="53"/>
      <c r="BK76" s="53"/>
      <c r="BL76" s="54"/>
    </row>
    <row r="77" spans="1:79" ht="44.4" customHeight="1" x14ac:dyDescent="0.3">
      <c r="A77" s="69">
        <v>4</v>
      </c>
      <c r="B77" s="69"/>
      <c r="C77" s="69"/>
      <c r="D77" s="69"/>
      <c r="E77" s="69"/>
      <c r="F77" s="69"/>
      <c r="G77" s="74" t="s">
        <v>114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4"/>
      <c r="Z77" s="77" t="s">
        <v>69</v>
      </c>
      <c r="AA77" s="78"/>
      <c r="AB77" s="78"/>
      <c r="AC77" s="78"/>
      <c r="AD77" s="79"/>
      <c r="AE77" s="86" t="s">
        <v>70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102">
        <v>273.17</v>
      </c>
      <c r="AP77" s="102"/>
      <c r="AQ77" s="102"/>
      <c r="AR77" s="102"/>
      <c r="AS77" s="102"/>
      <c r="AT77" s="102"/>
      <c r="AU77" s="102"/>
      <c r="AV77" s="102"/>
      <c r="AW77" s="45">
        <v>6</v>
      </c>
      <c r="AX77" s="45"/>
      <c r="AY77" s="45"/>
      <c r="AZ77" s="45"/>
      <c r="BA77" s="45"/>
      <c r="BB77" s="45"/>
      <c r="BC77" s="45"/>
      <c r="BD77" s="45"/>
      <c r="BE77" s="102">
        <f t="shared" si="1"/>
        <v>279.17</v>
      </c>
      <c r="BF77" s="102"/>
      <c r="BG77" s="102"/>
      <c r="BH77" s="102"/>
      <c r="BI77" s="102"/>
      <c r="BJ77" s="102"/>
      <c r="BK77" s="102"/>
      <c r="BL77" s="102"/>
    </row>
    <row r="78" spans="1:79" ht="28.25" customHeight="1" x14ac:dyDescent="0.3">
      <c r="A78" s="69">
        <v>5</v>
      </c>
      <c r="B78" s="69"/>
      <c r="C78" s="69"/>
      <c r="D78" s="69"/>
      <c r="E78" s="69"/>
      <c r="F78" s="69"/>
      <c r="G78" s="74" t="s">
        <v>71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  <c r="Z78" s="80"/>
      <c r="AA78" s="81"/>
      <c r="AB78" s="81"/>
      <c r="AC78" s="81"/>
      <c r="AD78" s="82"/>
      <c r="AE78" s="86" t="s">
        <v>72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102">
        <v>106.08</v>
      </c>
      <c r="AP78" s="102"/>
      <c r="AQ78" s="102"/>
      <c r="AR78" s="102"/>
      <c r="AS78" s="102"/>
      <c r="AT78" s="102"/>
      <c r="AU78" s="102"/>
      <c r="AV78" s="102"/>
      <c r="AW78" s="45">
        <v>0</v>
      </c>
      <c r="AX78" s="45"/>
      <c r="AY78" s="45"/>
      <c r="AZ78" s="45"/>
      <c r="BA78" s="45"/>
      <c r="BB78" s="45"/>
      <c r="BC78" s="45"/>
      <c r="BD78" s="45"/>
      <c r="BE78" s="102">
        <f t="shared" si="1"/>
        <v>106.08</v>
      </c>
      <c r="BF78" s="102"/>
      <c r="BG78" s="102"/>
      <c r="BH78" s="102"/>
      <c r="BI78" s="102"/>
      <c r="BJ78" s="102"/>
      <c r="BK78" s="102"/>
      <c r="BL78" s="102"/>
    </row>
    <row r="79" spans="1:79" ht="22.75" customHeight="1" x14ac:dyDescent="0.3">
      <c r="A79" s="69">
        <v>6</v>
      </c>
      <c r="B79" s="69"/>
      <c r="C79" s="69"/>
      <c r="D79" s="69"/>
      <c r="E79" s="69"/>
      <c r="F79" s="69"/>
      <c r="G79" s="74" t="s">
        <v>73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4"/>
      <c r="Z79" s="85" t="s">
        <v>119</v>
      </c>
      <c r="AA79" s="85"/>
      <c r="AB79" s="85"/>
      <c r="AC79" s="85"/>
      <c r="AD79" s="85"/>
      <c r="AE79" s="86" t="s">
        <v>74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45">
        <f>138470+132520+67600+14000</f>
        <v>352590</v>
      </c>
      <c r="AP79" s="45"/>
      <c r="AQ79" s="45"/>
      <c r="AR79" s="45"/>
      <c r="AS79" s="45"/>
      <c r="AT79" s="45"/>
      <c r="AU79" s="45"/>
      <c r="AV79" s="45"/>
      <c r="AW79" s="45">
        <f>32441+86000+183300</f>
        <v>301741</v>
      </c>
      <c r="AX79" s="45"/>
      <c r="AY79" s="45"/>
      <c r="AZ79" s="45"/>
      <c r="BA79" s="45"/>
      <c r="BB79" s="45"/>
      <c r="BC79" s="45"/>
      <c r="BD79" s="45"/>
      <c r="BE79" s="45">
        <f t="shared" si="1"/>
        <v>654331</v>
      </c>
      <c r="BF79" s="45"/>
      <c r="BG79" s="45"/>
      <c r="BH79" s="45"/>
      <c r="BI79" s="45"/>
      <c r="BJ79" s="45"/>
      <c r="BK79" s="45"/>
      <c r="BL79" s="45"/>
    </row>
    <row r="80" spans="1:79" s="4" customFormat="1" ht="12.75" customHeight="1" x14ac:dyDescent="0.3">
      <c r="A80" s="56">
        <v>0</v>
      </c>
      <c r="B80" s="56"/>
      <c r="C80" s="56"/>
      <c r="D80" s="56"/>
      <c r="E80" s="56"/>
      <c r="F80" s="56"/>
      <c r="G80" s="93" t="s">
        <v>75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96"/>
      <c r="AA80" s="96"/>
      <c r="AB80" s="96"/>
      <c r="AC80" s="96"/>
      <c r="AD80" s="96"/>
      <c r="AE80" s="97"/>
      <c r="AF80" s="98"/>
      <c r="AG80" s="98"/>
      <c r="AH80" s="98"/>
      <c r="AI80" s="98"/>
      <c r="AJ80" s="98"/>
      <c r="AK80" s="98"/>
      <c r="AL80" s="98"/>
      <c r="AM80" s="98"/>
      <c r="AN80" s="99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ht="38.4" customHeight="1" x14ac:dyDescent="0.3">
      <c r="A81" s="69">
        <v>7</v>
      </c>
      <c r="B81" s="69"/>
      <c r="C81" s="69"/>
      <c r="D81" s="69"/>
      <c r="E81" s="69"/>
      <c r="F81" s="69"/>
      <c r="G81" s="74" t="s">
        <v>115</v>
      </c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4"/>
      <c r="Z81" s="77" t="s">
        <v>69</v>
      </c>
      <c r="AA81" s="78"/>
      <c r="AB81" s="78"/>
      <c r="AC81" s="78"/>
      <c r="AD81" s="79"/>
      <c r="AE81" s="86" t="s">
        <v>76</v>
      </c>
      <c r="AF81" s="87"/>
      <c r="AG81" s="87"/>
      <c r="AH81" s="87"/>
      <c r="AI81" s="87"/>
      <c r="AJ81" s="87"/>
      <c r="AK81" s="87"/>
      <c r="AL81" s="87"/>
      <c r="AM81" s="87"/>
      <c r="AN81" s="88"/>
      <c r="AO81" s="45">
        <v>2422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f t="shared" si="1"/>
        <v>2422</v>
      </c>
      <c r="BF81" s="45"/>
      <c r="BG81" s="45"/>
      <c r="BH81" s="45"/>
      <c r="BI81" s="45"/>
      <c r="BJ81" s="45"/>
      <c r="BK81" s="45"/>
      <c r="BL81" s="45"/>
    </row>
    <row r="82" spans="1:64" ht="35.4" customHeight="1" x14ac:dyDescent="0.3">
      <c r="A82" s="69">
        <v>8</v>
      </c>
      <c r="B82" s="69"/>
      <c r="C82" s="69"/>
      <c r="D82" s="69"/>
      <c r="E82" s="69"/>
      <c r="F82" s="69"/>
      <c r="G82" s="74" t="s">
        <v>116</v>
      </c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0"/>
      <c r="AA82" s="81"/>
      <c r="AB82" s="81"/>
      <c r="AC82" s="81"/>
      <c r="AD82" s="82"/>
      <c r="AE82" s="86" t="s">
        <v>76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45">
        <v>1353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f t="shared" si="1"/>
        <v>1353</v>
      </c>
      <c r="BF82" s="45"/>
      <c r="BG82" s="45"/>
      <c r="BH82" s="45"/>
      <c r="BI82" s="45"/>
      <c r="BJ82" s="45"/>
      <c r="BK82" s="45"/>
      <c r="BL82" s="45"/>
    </row>
    <row r="83" spans="1:64" ht="48" customHeight="1" x14ac:dyDescent="0.3">
      <c r="A83" s="69">
        <v>9</v>
      </c>
      <c r="B83" s="69"/>
      <c r="C83" s="69"/>
      <c r="D83" s="69"/>
      <c r="E83" s="69"/>
      <c r="F83" s="69"/>
      <c r="G83" s="74" t="s">
        <v>117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4"/>
      <c r="Z83" s="77" t="s">
        <v>77</v>
      </c>
      <c r="AA83" s="78"/>
      <c r="AB83" s="78"/>
      <c r="AC83" s="78"/>
      <c r="AD83" s="79"/>
      <c r="AE83" s="86" t="s">
        <v>78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45">
        <f>1453+109+78</f>
        <v>1640</v>
      </c>
      <c r="AP83" s="45"/>
      <c r="AQ83" s="45"/>
      <c r="AR83" s="45"/>
      <c r="AS83" s="45"/>
      <c r="AT83" s="45"/>
      <c r="AU83" s="45"/>
      <c r="AV83" s="45"/>
      <c r="AW83" s="45">
        <f>76+11</f>
        <v>87</v>
      </c>
      <c r="AX83" s="45"/>
      <c r="AY83" s="45"/>
      <c r="AZ83" s="45"/>
      <c r="BA83" s="45"/>
      <c r="BB83" s="45"/>
      <c r="BC83" s="45"/>
      <c r="BD83" s="45"/>
      <c r="BE83" s="45">
        <f t="shared" si="1"/>
        <v>1727</v>
      </c>
      <c r="BF83" s="45"/>
      <c r="BG83" s="45"/>
      <c r="BH83" s="45"/>
      <c r="BI83" s="45"/>
      <c r="BJ83" s="45"/>
      <c r="BK83" s="45"/>
      <c r="BL83" s="45"/>
    </row>
    <row r="84" spans="1:64" ht="34.75" customHeight="1" x14ac:dyDescent="0.3">
      <c r="A84" s="60">
        <v>10</v>
      </c>
      <c r="B84" s="61"/>
      <c r="C84" s="61"/>
      <c r="D84" s="61"/>
      <c r="E84" s="61"/>
      <c r="F84" s="62"/>
      <c r="G84" s="74" t="s">
        <v>121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Z84" s="80"/>
      <c r="AA84" s="81"/>
      <c r="AB84" s="81"/>
      <c r="AC84" s="81"/>
      <c r="AD84" s="82"/>
      <c r="AE84" s="86" t="s">
        <v>122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2">
        <v>3</v>
      </c>
      <c r="AP84" s="53"/>
      <c r="AQ84" s="53"/>
      <c r="AR84" s="53"/>
      <c r="AS84" s="53"/>
      <c r="AT84" s="53"/>
      <c r="AU84" s="53"/>
      <c r="AV84" s="54"/>
      <c r="AW84" s="52">
        <v>3</v>
      </c>
      <c r="AX84" s="53"/>
      <c r="AY84" s="53"/>
      <c r="AZ84" s="53"/>
      <c r="BA84" s="53"/>
      <c r="BB84" s="53"/>
      <c r="BC84" s="53"/>
      <c r="BD84" s="54"/>
      <c r="BE84" s="52">
        <v>3</v>
      </c>
      <c r="BF84" s="53"/>
      <c r="BG84" s="53"/>
      <c r="BH84" s="53"/>
      <c r="BI84" s="53"/>
      <c r="BJ84" s="53"/>
      <c r="BK84" s="53"/>
      <c r="BL84" s="54"/>
    </row>
    <row r="85" spans="1:64" s="4" customFormat="1" ht="12.75" customHeight="1" x14ac:dyDescent="0.3">
      <c r="A85" s="56">
        <v>0</v>
      </c>
      <c r="B85" s="56"/>
      <c r="C85" s="56"/>
      <c r="D85" s="56"/>
      <c r="E85" s="56"/>
      <c r="F85" s="56"/>
      <c r="G85" s="93" t="s">
        <v>79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96"/>
      <c r="AA85" s="96"/>
      <c r="AB85" s="96"/>
      <c r="AC85" s="96"/>
      <c r="AD85" s="96"/>
      <c r="AE85" s="97"/>
      <c r="AF85" s="98"/>
      <c r="AG85" s="98"/>
      <c r="AH85" s="98"/>
      <c r="AI85" s="98"/>
      <c r="AJ85" s="98"/>
      <c r="AK85" s="98"/>
      <c r="AL85" s="98"/>
      <c r="AM85" s="98"/>
      <c r="AN85" s="99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</row>
    <row r="86" spans="1:64" ht="32.4" customHeight="1" x14ac:dyDescent="0.3">
      <c r="A86" s="69">
        <v>11</v>
      </c>
      <c r="B86" s="69"/>
      <c r="C86" s="69"/>
      <c r="D86" s="69"/>
      <c r="E86" s="69"/>
      <c r="F86" s="69"/>
      <c r="G86" s="74" t="s">
        <v>80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4"/>
      <c r="Z86" s="77" t="s">
        <v>119</v>
      </c>
      <c r="AA86" s="78"/>
      <c r="AB86" s="78"/>
      <c r="AC86" s="78"/>
      <c r="AD86" s="79"/>
      <c r="AE86" s="86" t="s">
        <v>81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45">
        <f>(AO75+AO76)/AO81</f>
        <v>18409.869116432699</v>
      </c>
      <c r="AP86" s="45"/>
      <c r="AQ86" s="45"/>
      <c r="AR86" s="45"/>
      <c r="AS86" s="45"/>
      <c r="AT86" s="45"/>
      <c r="AU86" s="45"/>
      <c r="AV86" s="45"/>
      <c r="AW86" s="45">
        <f>(AW75+AW76)/AO81</f>
        <v>1669.3113129644921</v>
      </c>
      <c r="AX86" s="45"/>
      <c r="AY86" s="45"/>
      <c r="AZ86" s="45"/>
      <c r="BA86" s="45"/>
      <c r="BB86" s="45"/>
      <c r="BC86" s="45"/>
      <c r="BD86" s="45"/>
      <c r="BE86" s="45">
        <f t="shared" si="1"/>
        <v>20079.180429397191</v>
      </c>
      <c r="BF86" s="45"/>
      <c r="BG86" s="45"/>
      <c r="BH86" s="45"/>
      <c r="BI86" s="45"/>
      <c r="BJ86" s="45"/>
      <c r="BK86" s="45"/>
      <c r="BL86" s="45"/>
    </row>
    <row r="87" spans="1:64" ht="45" customHeight="1" x14ac:dyDescent="0.3">
      <c r="A87" s="69">
        <v>12</v>
      </c>
      <c r="B87" s="69"/>
      <c r="C87" s="69"/>
      <c r="D87" s="69"/>
      <c r="E87" s="69"/>
      <c r="F87" s="69"/>
      <c r="G87" s="74" t="s">
        <v>118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4"/>
      <c r="Z87" s="89"/>
      <c r="AA87" s="90"/>
      <c r="AB87" s="90"/>
      <c r="AC87" s="90"/>
      <c r="AD87" s="91"/>
      <c r="AE87" s="86" t="s">
        <v>82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45">
        <v>11068</v>
      </c>
      <c r="AP87" s="45"/>
      <c r="AQ87" s="45"/>
      <c r="AR87" s="45"/>
      <c r="AS87" s="45"/>
      <c r="AT87" s="45"/>
      <c r="AU87" s="45"/>
      <c r="AV87" s="45"/>
      <c r="AW87" s="45">
        <v>11931</v>
      </c>
      <c r="AX87" s="45"/>
      <c r="AY87" s="45"/>
      <c r="AZ87" s="45"/>
      <c r="BA87" s="45"/>
      <c r="BB87" s="45"/>
      <c r="BC87" s="45"/>
      <c r="BD87" s="45"/>
      <c r="BE87" s="45">
        <v>11500</v>
      </c>
      <c r="BF87" s="45"/>
      <c r="BG87" s="45"/>
      <c r="BH87" s="45"/>
      <c r="BI87" s="45"/>
      <c r="BJ87" s="45"/>
      <c r="BK87" s="45"/>
      <c r="BL87" s="45"/>
    </row>
    <row r="88" spans="1:64" ht="50.4" customHeight="1" x14ac:dyDescent="0.3">
      <c r="A88" s="69">
        <v>13</v>
      </c>
      <c r="B88" s="69"/>
      <c r="C88" s="69"/>
      <c r="D88" s="69"/>
      <c r="E88" s="69"/>
      <c r="F88" s="69"/>
      <c r="G88" s="74" t="s">
        <v>83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4"/>
      <c r="Z88" s="80"/>
      <c r="AA88" s="81"/>
      <c r="AB88" s="81"/>
      <c r="AC88" s="81"/>
      <c r="AD88" s="82"/>
      <c r="AE88" s="86" t="s">
        <v>82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45">
        <f>AO79/AO83</f>
        <v>214.9939024390244</v>
      </c>
      <c r="AP88" s="45"/>
      <c r="AQ88" s="45"/>
      <c r="AR88" s="45"/>
      <c r="AS88" s="45"/>
      <c r="AT88" s="45"/>
      <c r="AU88" s="45"/>
      <c r="AV88" s="45"/>
      <c r="AW88" s="45">
        <f>AW79/AW83</f>
        <v>3468.2873563218391</v>
      </c>
      <c r="AX88" s="45"/>
      <c r="AY88" s="45"/>
      <c r="AZ88" s="45"/>
      <c r="BA88" s="45"/>
      <c r="BB88" s="45"/>
      <c r="BC88" s="45"/>
      <c r="BD88" s="45"/>
      <c r="BE88" s="45">
        <f>BE79/BE83</f>
        <v>378.88303416328893</v>
      </c>
      <c r="BF88" s="45"/>
      <c r="BG88" s="45"/>
      <c r="BH88" s="45"/>
      <c r="BI88" s="45"/>
      <c r="BJ88" s="45"/>
      <c r="BK88" s="45"/>
      <c r="BL88" s="45"/>
    </row>
    <row r="89" spans="1:64" s="4" customFormat="1" ht="12.75" customHeight="1" x14ac:dyDescent="0.3">
      <c r="A89" s="56">
        <v>0</v>
      </c>
      <c r="B89" s="56"/>
      <c r="C89" s="56"/>
      <c r="D89" s="56"/>
      <c r="E89" s="56"/>
      <c r="F89" s="56"/>
      <c r="G89" s="93" t="s">
        <v>84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96"/>
      <c r="AA89" s="96"/>
      <c r="AB89" s="96"/>
      <c r="AC89" s="96"/>
      <c r="AD89" s="96"/>
      <c r="AE89" s="97"/>
      <c r="AF89" s="98"/>
      <c r="AG89" s="98"/>
      <c r="AH89" s="98"/>
      <c r="AI89" s="98"/>
      <c r="AJ89" s="98"/>
      <c r="AK89" s="98"/>
      <c r="AL89" s="98"/>
      <c r="AM89" s="98"/>
      <c r="AN89" s="99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</row>
    <row r="90" spans="1:64" ht="56.4" customHeight="1" x14ac:dyDescent="0.3">
      <c r="A90" s="69">
        <v>14</v>
      </c>
      <c r="B90" s="69"/>
      <c r="C90" s="69"/>
      <c r="D90" s="69"/>
      <c r="E90" s="69"/>
      <c r="F90" s="69"/>
      <c r="G90" s="74" t="s">
        <v>85</v>
      </c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4"/>
      <c r="Z90" s="77" t="s">
        <v>86</v>
      </c>
      <c r="AA90" s="78"/>
      <c r="AB90" s="78"/>
      <c r="AC90" s="78"/>
      <c r="AD90" s="79"/>
      <c r="AE90" s="77" t="s">
        <v>82</v>
      </c>
      <c r="AF90" s="78"/>
      <c r="AG90" s="78"/>
      <c r="AH90" s="78"/>
      <c r="AI90" s="78"/>
      <c r="AJ90" s="78"/>
      <c r="AK90" s="78"/>
      <c r="AL90" s="78"/>
      <c r="AM90" s="78"/>
      <c r="AN90" s="79"/>
      <c r="AO90" s="45">
        <v>100</v>
      </c>
      <c r="AP90" s="45"/>
      <c r="AQ90" s="45"/>
      <c r="AR90" s="45"/>
      <c r="AS90" s="45"/>
      <c r="AT90" s="45"/>
      <c r="AU90" s="45"/>
      <c r="AV90" s="45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f t="shared" si="1"/>
        <v>100</v>
      </c>
      <c r="BF90" s="45"/>
      <c r="BG90" s="45"/>
      <c r="BH90" s="45"/>
      <c r="BI90" s="45"/>
      <c r="BJ90" s="45"/>
      <c r="BK90" s="45"/>
      <c r="BL90" s="45"/>
    </row>
    <row r="91" spans="1:64" ht="51.65" customHeight="1" x14ac:dyDescent="0.3">
      <c r="A91" s="69">
        <v>15</v>
      </c>
      <c r="B91" s="69"/>
      <c r="C91" s="69"/>
      <c r="D91" s="69"/>
      <c r="E91" s="69"/>
      <c r="F91" s="69"/>
      <c r="G91" s="74" t="s">
        <v>87</v>
      </c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4"/>
      <c r="Z91" s="89"/>
      <c r="AA91" s="90"/>
      <c r="AB91" s="90"/>
      <c r="AC91" s="90"/>
      <c r="AD91" s="91"/>
      <c r="AE91" s="89"/>
      <c r="AF91" s="90"/>
      <c r="AG91" s="90"/>
      <c r="AH91" s="90"/>
      <c r="AI91" s="90"/>
      <c r="AJ91" s="90"/>
      <c r="AK91" s="90"/>
      <c r="AL91" s="90"/>
      <c r="AM91" s="90"/>
      <c r="AN91" s="91"/>
      <c r="AO91" s="45">
        <f>1353/1105%</f>
        <v>122.44343891402714</v>
      </c>
      <c r="AP91" s="45"/>
      <c r="AQ91" s="45"/>
      <c r="AR91" s="45"/>
      <c r="AS91" s="45"/>
      <c r="AT91" s="45"/>
      <c r="AU91" s="45"/>
      <c r="AV91" s="45"/>
      <c r="AW91" s="45">
        <v>0</v>
      </c>
      <c r="AX91" s="45"/>
      <c r="AY91" s="45"/>
      <c r="AZ91" s="45"/>
      <c r="BA91" s="45"/>
      <c r="BB91" s="45"/>
      <c r="BC91" s="45"/>
      <c r="BD91" s="45"/>
      <c r="BE91" s="45">
        <f t="shared" si="1"/>
        <v>122.44343891402714</v>
      </c>
      <c r="BF91" s="45"/>
      <c r="BG91" s="45"/>
      <c r="BH91" s="45"/>
      <c r="BI91" s="45"/>
      <c r="BJ91" s="45"/>
      <c r="BK91" s="45"/>
      <c r="BL91" s="45"/>
    </row>
    <row r="92" spans="1:64" ht="34.75" customHeight="1" x14ac:dyDescent="0.3">
      <c r="A92" s="69">
        <v>16</v>
      </c>
      <c r="B92" s="69"/>
      <c r="C92" s="69"/>
      <c r="D92" s="69"/>
      <c r="E92" s="69"/>
      <c r="F92" s="69"/>
      <c r="G92" s="74" t="s">
        <v>88</v>
      </c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4"/>
      <c r="Z92" s="89"/>
      <c r="AA92" s="90"/>
      <c r="AB92" s="90"/>
      <c r="AC92" s="90"/>
      <c r="AD92" s="91"/>
      <c r="AE92" s="89"/>
      <c r="AF92" s="90"/>
      <c r="AG92" s="90"/>
      <c r="AH92" s="90"/>
      <c r="AI92" s="90"/>
      <c r="AJ92" s="90"/>
      <c r="AK92" s="90"/>
      <c r="AL92" s="90"/>
      <c r="AM92" s="90"/>
      <c r="AN92" s="91"/>
      <c r="AO92" s="45">
        <v>0</v>
      </c>
      <c r="AP92" s="45"/>
      <c r="AQ92" s="45"/>
      <c r="AR92" s="45"/>
      <c r="AS92" s="45"/>
      <c r="AT92" s="45"/>
      <c r="AU92" s="45"/>
      <c r="AV92" s="45"/>
      <c r="AW92" s="92">
        <f>1576245/1618500%</f>
        <v>97.389249304911957</v>
      </c>
      <c r="AX92" s="92"/>
      <c r="AY92" s="92"/>
      <c r="AZ92" s="92"/>
      <c r="BA92" s="92"/>
      <c r="BB92" s="92"/>
      <c r="BC92" s="92"/>
      <c r="BD92" s="92"/>
      <c r="BE92" s="92">
        <f t="shared" si="1"/>
        <v>97.389249304911957</v>
      </c>
      <c r="BF92" s="92"/>
      <c r="BG92" s="92"/>
      <c r="BH92" s="92"/>
      <c r="BI92" s="92"/>
      <c r="BJ92" s="92"/>
      <c r="BK92" s="92"/>
      <c r="BL92" s="92"/>
    </row>
    <row r="93" spans="1:64" ht="48.65" customHeight="1" x14ac:dyDescent="0.3">
      <c r="A93" s="69">
        <v>17</v>
      </c>
      <c r="B93" s="69"/>
      <c r="C93" s="69"/>
      <c r="D93" s="69"/>
      <c r="E93" s="69"/>
      <c r="F93" s="69"/>
      <c r="G93" s="74" t="s">
        <v>89</v>
      </c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4"/>
      <c r="Z93" s="80"/>
      <c r="AA93" s="81"/>
      <c r="AB93" s="81"/>
      <c r="AC93" s="81"/>
      <c r="AD93" s="82"/>
      <c r="AE93" s="80"/>
      <c r="AF93" s="81"/>
      <c r="AG93" s="81"/>
      <c r="AH93" s="81"/>
      <c r="AI93" s="81"/>
      <c r="AJ93" s="81"/>
      <c r="AK93" s="81"/>
      <c r="AL93" s="81"/>
      <c r="AM93" s="81"/>
      <c r="AN93" s="82"/>
      <c r="AO93" s="92">
        <v>91</v>
      </c>
      <c r="AP93" s="92"/>
      <c r="AQ93" s="92"/>
      <c r="AR93" s="92"/>
      <c r="AS93" s="92"/>
      <c r="AT93" s="92"/>
      <c r="AU93" s="92"/>
      <c r="AV93" s="92"/>
      <c r="AW93" s="45">
        <v>26</v>
      </c>
      <c r="AX93" s="45"/>
      <c r="AY93" s="45"/>
      <c r="AZ93" s="45"/>
      <c r="BA93" s="45"/>
      <c r="BB93" s="45"/>
      <c r="BC93" s="45"/>
      <c r="BD93" s="45"/>
      <c r="BE93" s="163">
        <v>85.2</v>
      </c>
      <c r="BF93" s="163"/>
      <c r="BG93" s="163"/>
      <c r="BH93" s="163"/>
      <c r="BI93" s="163"/>
      <c r="BJ93" s="163"/>
      <c r="BK93" s="163"/>
      <c r="BL93" s="163"/>
    </row>
    <row r="94" spans="1:64" x14ac:dyDescent="0.3"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6" spans="1:64" ht="16.5" customHeight="1" x14ac:dyDescent="0.3">
      <c r="A96" s="109" t="s">
        <v>104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40"/>
      <c r="X96" s="40"/>
      <c r="Y96" s="40"/>
      <c r="Z96" s="40"/>
      <c r="AA96" s="40"/>
      <c r="AB96" s="40"/>
      <c r="AC96" s="41"/>
      <c r="AD96" s="41"/>
      <c r="AE96" s="41"/>
      <c r="AF96" s="41"/>
      <c r="AG96" s="41"/>
      <c r="AH96" s="40"/>
      <c r="AI96" s="40"/>
      <c r="AJ96" s="40"/>
      <c r="AK96" s="40"/>
      <c r="AL96" s="40"/>
      <c r="AM96" s="40"/>
      <c r="AN96" s="5"/>
      <c r="AO96" s="119" t="s">
        <v>105</v>
      </c>
      <c r="AP96" s="119"/>
      <c r="AQ96" s="119"/>
      <c r="AR96" s="119"/>
      <c r="AS96" s="119"/>
      <c r="AT96" s="119"/>
      <c r="AU96" s="119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3">
      <c r="W97" s="104" t="s">
        <v>5</v>
      </c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O97" s="106" t="s">
        <v>52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ht="15.75" customHeight="1" x14ac:dyDescent="0.3">
      <c r="A98" s="111" t="s">
        <v>3</v>
      </c>
      <c r="B98" s="111"/>
      <c r="C98" s="111"/>
      <c r="D98" s="111"/>
      <c r="E98" s="111"/>
      <c r="F98" s="111"/>
    </row>
    <row r="99" spans="1:59" ht="13.25" customHeight="1" x14ac:dyDescent="0.3">
      <c r="A99" s="107" t="s">
        <v>93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</row>
    <row r="100" spans="1:59" x14ac:dyDescent="0.3">
      <c r="A100" s="108" t="s">
        <v>47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ht="10.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59" ht="15.65" customHeight="1" x14ac:dyDescent="0.3">
      <c r="A102" s="109" t="s">
        <v>94</v>
      </c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40"/>
      <c r="X102" s="40"/>
      <c r="Y102" s="40"/>
      <c r="Z102" s="40"/>
      <c r="AA102" s="40"/>
      <c r="AB102" s="40"/>
      <c r="AC102" s="41"/>
      <c r="AD102" s="41"/>
      <c r="AE102" s="41"/>
      <c r="AF102" s="41"/>
      <c r="AG102" s="41"/>
      <c r="AH102" s="40"/>
      <c r="AI102" s="40"/>
      <c r="AJ102" s="40"/>
      <c r="AK102" s="40"/>
      <c r="AL102" s="40"/>
      <c r="AM102" s="40"/>
      <c r="AN102" s="5"/>
      <c r="AO102" s="152" t="s">
        <v>95</v>
      </c>
      <c r="AP102" s="152"/>
      <c r="AQ102" s="152"/>
      <c r="AR102" s="152"/>
      <c r="AS102" s="152"/>
      <c r="AT102" s="152"/>
      <c r="AU102" s="152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3">
      <c r="W103" s="104" t="s">
        <v>5</v>
      </c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O103" s="106" t="s">
        <v>52</v>
      </c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</row>
    <row r="104" spans="1:59" x14ac:dyDescent="0.3">
      <c r="A104" s="164">
        <v>44321</v>
      </c>
      <c r="B104" s="164"/>
      <c r="C104" s="164"/>
      <c r="D104" s="164"/>
      <c r="E104" s="164"/>
      <c r="F104" s="164"/>
      <c r="G104" s="43"/>
      <c r="H104" s="43"/>
    </row>
    <row r="105" spans="1:59" x14ac:dyDescent="0.3">
      <c r="A105" s="106" t="s">
        <v>45</v>
      </c>
      <c r="B105" s="106"/>
      <c r="C105" s="106"/>
      <c r="D105" s="106"/>
      <c r="E105" s="106"/>
      <c r="F105" s="106"/>
      <c r="G105" s="106"/>
      <c r="H105" s="10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59" x14ac:dyDescent="0.3">
      <c r="A106" s="22" t="s">
        <v>46</v>
      </c>
    </row>
  </sheetData>
  <mergeCells count="325">
    <mergeCell ref="A104:F104"/>
    <mergeCell ref="AC49:AJ49"/>
    <mergeCell ref="AC52:AJ52"/>
    <mergeCell ref="AK52:AR52"/>
    <mergeCell ref="A51:C51"/>
    <mergeCell ref="D51:AB51"/>
    <mergeCell ref="AC51:AJ51"/>
    <mergeCell ref="AK51:AR51"/>
    <mergeCell ref="AS51:AZ51"/>
    <mergeCell ref="AS53:AZ53"/>
    <mergeCell ref="A54:C54"/>
    <mergeCell ref="D54:AB54"/>
    <mergeCell ref="AC54:AJ54"/>
    <mergeCell ref="AK54:AR54"/>
    <mergeCell ref="AS54:AZ54"/>
    <mergeCell ref="A50:C50"/>
    <mergeCell ref="D50:AB50"/>
    <mergeCell ref="AC50:AJ50"/>
    <mergeCell ref="AK50:AR50"/>
    <mergeCell ref="AS50:AZ50"/>
    <mergeCell ref="AO102:AU102"/>
    <mergeCell ref="B20:L20"/>
    <mergeCell ref="N20:Y20"/>
    <mergeCell ref="AA20:AI20"/>
    <mergeCell ref="B19:L19"/>
    <mergeCell ref="N19:Y19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D61:AA62"/>
    <mergeCell ref="AB61:AI62"/>
    <mergeCell ref="AJ61:AQ62"/>
    <mergeCell ref="A49:C49"/>
    <mergeCell ref="AE73:AN73"/>
    <mergeCell ref="AO1:BL1"/>
    <mergeCell ref="A59:BL59"/>
    <mergeCell ref="A55:C55"/>
    <mergeCell ref="U22:AD22"/>
    <mergeCell ref="AE22:AR22"/>
    <mergeCell ref="AK55:AR55"/>
    <mergeCell ref="AS55:AZ55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96:V96"/>
    <mergeCell ref="A67:C67"/>
    <mergeCell ref="D67:AA67"/>
    <mergeCell ref="A32:F32"/>
    <mergeCell ref="AW72:BD72"/>
    <mergeCell ref="AW73:BD73"/>
    <mergeCell ref="AO73:AV73"/>
    <mergeCell ref="AW71:BD71"/>
    <mergeCell ref="AS45:AZ46"/>
    <mergeCell ref="D45:AB46"/>
    <mergeCell ref="D47:AB47"/>
    <mergeCell ref="D48:AB48"/>
    <mergeCell ref="AC47:AJ47"/>
    <mergeCell ref="AC48:AJ48"/>
    <mergeCell ref="AO96:AU96"/>
    <mergeCell ref="A52:C52"/>
    <mergeCell ref="A53:C53"/>
    <mergeCell ref="D49:AB49"/>
    <mergeCell ref="D52:AB52"/>
    <mergeCell ref="AC53:AJ53"/>
    <mergeCell ref="AK49:AR49"/>
    <mergeCell ref="AS49:AZ49"/>
    <mergeCell ref="AS52:AZ52"/>
    <mergeCell ref="AJ67:AQ67"/>
    <mergeCell ref="AO2:BL2"/>
    <mergeCell ref="AO6:BF6"/>
    <mergeCell ref="AO4:BL4"/>
    <mergeCell ref="AO5:BL5"/>
    <mergeCell ref="AO3:BL3"/>
    <mergeCell ref="A10:BL10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B16:L16"/>
    <mergeCell ref="N16:AS16"/>
    <mergeCell ref="AU16:BB16"/>
    <mergeCell ref="B17:L17"/>
    <mergeCell ref="AW7:AX7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K45:AR46"/>
    <mergeCell ref="A105:H105"/>
    <mergeCell ref="A99:AS99"/>
    <mergeCell ref="A100:AS100"/>
    <mergeCell ref="A102:V102"/>
    <mergeCell ref="AO103:BG103"/>
    <mergeCell ref="AO70:AV70"/>
    <mergeCell ref="AW70:BD70"/>
    <mergeCell ref="A98:F98"/>
    <mergeCell ref="BE70:BL70"/>
    <mergeCell ref="Z70:AD70"/>
    <mergeCell ref="G70:Y70"/>
    <mergeCell ref="BE73:BL73"/>
    <mergeCell ref="AO72:AV72"/>
    <mergeCell ref="BE74:BL74"/>
    <mergeCell ref="A75:F75"/>
    <mergeCell ref="G75:Y75"/>
    <mergeCell ref="W97:AM97"/>
    <mergeCell ref="AE71:AN71"/>
    <mergeCell ref="AE72:AN72"/>
    <mergeCell ref="AO97:BG97"/>
    <mergeCell ref="G71:Y71"/>
    <mergeCell ref="G72:Y72"/>
    <mergeCell ref="G73:Y73"/>
    <mergeCell ref="AO71:AV71"/>
    <mergeCell ref="A60:AY60"/>
    <mergeCell ref="W103:AM103"/>
    <mergeCell ref="A71:F71"/>
    <mergeCell ref="A72:F72"/>
    <mergeCell ref="Z72:AD72"/>
    <mergeCell ref="A69:BL69"/>
    <mergeCell ref="A70:F70"/>
    <mergeCell ref="AE70:AN70"/>
    <mergeCell ref="Z71:AD71"/>
    <mergeCell ref="BE72:BL72"/>
    <mergeCell ref="BE71:BL71"/>
    <mergeCell ref="AO75:AV75"/>
    <mergeCell ref="AW75:BD75"/>
    <mergeCell ref="BE75:BL75"/>
    <mergeCell ref="BE79:BL79"/>
    <mergeCell ref="BE81:BL81"/>
    <mergeCell ref="BE83:BL83"/>
    <mergeCell ref="BE86:BL86"/>
    <mergeCell ref="BE90:BL90"/>
    <mergeCell ref="BE76:BL76"/>
    <mergeCell ref="BE77:BL77"/>
    <mergeCell ref="A73:F73"/>
    <mergeCell ref="Z73:AD73"/>
    <mergeCell ref="AJ64:AQ64"/>
    <mergeCell ref="A65:C65"/>
    <mergeCell ref="D65:AA65"/>
    <mergeCell ref="AB65:AI65"/>
    <mergeCell ref="AJ65:AQ65"/>
    <mergeCell ref="AR65:AY65"/>
    <mergeCell ref="AR61:AY62"/>
    <mergeCell ref="A66:C66"/>
    <mergeCell ref="AR64:AY64"/>
    <mergeCell ref="AJ63:AQ63"/>
    <mergeCell ref="D66:AA66"/>
    <mergeCell ref="AB66:AI66"/>
    <mergeCell ref="AJ66:AQ66"/>
    <mergeCell ref="AR66:AY66"/>
    <mergeCell ref="A78:F78"/>
    <mergeCell ref="G78:Y78"/>
    <mergeCell ref="AE78:AN78"/>
    <mergeCell ref="AO78:AV78"/>
    <mergeCell ref="AW78:BD78"/>
    <mergeCell ref="BE78:BL78"/>
    <mergeCell ref="A77:F77"/>
    <mergeCell ref="G77:Y77"/>
    <mergeCell ref="AE77:AN77"/>
    <mergeCell ref="AO77:AV77"/>
    <mergeCell ref="AW77:BD77"/>
    <mergeCell ref="Z77:AD78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82:F82"/>
    <mergeCell ref="G82:Y82"/>
    <mergeCell ref="AE82:AN82"/>
    <mergeCell ref="AO82:AV82"/>
    <mergeCell ref="AW82:BD82"/>
    <mergeCell ref="BE82:BL82"/>
    <mergeCell ref="A81:F81"/>
    <mergeCell ref="G81:Y81"/>
    <mergeCell ref="AE81:AN81"/>
    <mergeCell ref="AO81:AV81"/>
    <mergeCell ref="AW81:BD81"/>
    <mergeCell ref="Z81:AD82"/>
    <mergeCell ref="A85:F85"/>
    <mergeCell ref="G85:Y85"/>
    <mergeCell ref="Z85:AD85"/>
    <mergeCell ref="AE85:AN85"/>
    <mergeCell ref="AO85:AV85"/>
    <mergeCell ref="AW85:BD85"/>
    <mergeCell ref="BE85:BL85"/>
    <mergeCell ref="A83:F83"/>
    <mergeCell ref="G83:Y83"/>
    <mergeCell ref="AE83:AN83"/>
    <mergeCell ref="AO83:AV83"/>
    <mergeCell ref="AW83:BD83"/>
    <mergeCell ref="A84:F84"/>
    <mergeCell ref="G84:Y84"/>
    <mergeCell ref="AE84:AN84"/>
    <mergeCell ref="AO84:AV84"/>
    <mergeCell ref="AW84:BD84"/>
    <mergeCell ref="BE84:BL84"/>
    <mergeCell ref="Z83:AD84"/>
    <mergeCell ref="A87:F87"/>
    <mergeCell ref="G87:Y87"/>
    <mergeCell ref="AE87:AN87"/>
    <mergeCell ref="AO87:AV87"/>
    <mergeCell ref="AW87:BD87"/>
    <mergeCell ref="BE87:BL87"/>
    <mergeCell ref="A86:F86"/>
    <mergeCell ref="G86:Y86"/>
    <mergeCell ref="AE86:AN86"/>
    <mergeCell ref="AO86:AV86"/>
    <mergeCell ref="AW86:BD86"/>
    <mergeCell ref="Z86:A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AE88:AN88"/>
    <mergeCell ref="AO88:AV88"/>
    <mergeCell ref="AW88:BD88"/>
    <mergeCell ref="A91:F91"/>
    <mergeCell ref="G91:Y91"/>
    <mergeCell ref="AO91:AV91"/>
    <mergeCell ref="AW91:BD91"/>
    <mergeCell ref="BE91:BL91"/>
    <mergeCell ref="A90:F90"/>
    <mergeCell ref="G90:Y90"/>
    <mergeCell ref="AO90:AV90"/>
    <mergeCell ref="AW90:BD90"/>
    <mergeCell ref="Z90:AD93"/>
    <mergeCell ref="AE90:AN93"/>
    <mergeCell ref="BE92:BL92"/>
    <mergeCell ref="A93:F93"/>
    <mergeCell ref="G93:Y93"/>
    <mergeCell ref="AO93:AV93"/>
    <mergeCell ref="AW93:BD93"/>
    <mergeCell ref="BE93:BL93"/>
    <mergeCell ref="A92:F92"/>
    <mergeCell ref="G92:Y92"/>
    <mergeCell ref="AO92:AV92"/>
    <mergeCell ref="AW92:BD92"/>
    <mergeCell ref="A76:F76"/>
    <mergeCell ref="G76:Y76"/>
    <mergeCell ref="AO76:AV76"/>
    <mergeCell ref="AW76:BD76"/>
    <mergeCell ref="Z75:AD76"/>
    <mergeCell ref="AE75:AN76"/>
    <mergeCell ref="A74:F74"/>
    <mergeCell ref="G74:Y74"/>
    <mergeCell ref="Z74:AD74"/>
    <mergeCell ref="AE74:AN74"/>
    <mergeCell ref="AO74:AV74"/>
    <mergeCell ref="AW74:BD74"/>
    <mergeCell ref="AC55:AJ55"/>
    <mergeCell ref="D55:AB55"/>
    <mergeCell ref="D53:AB53"/>
    <mergeCell ref="AK53:AR53"/>
    <mergeCell ref="AR67:AY67"/>
    <mergeCell ref="A57:C57"/>
    <mergeCell ref="D57:AB57"/>
    <mergeCell ref="AC57:AJ57"/>
    <mergeCell ref="AK57:AR57"/>
    <mergeCell ref="AS57:AZ57"/>
    <mergeCell ref="A56:C56"/>
    <mergeCell ref="D56:AB56"/>
    <mergeCell ref="AC56:AJ56"/>
    <mergeCell ref="AK56:AR56"/>
    <mergeCell ref="AS56:AZ56"/>
    <mergeCell ref="A61:C62"/>
    <mergeCell ref="D63:AA63"/>
    <mergeCell ref="AB63:AI63"/>
    <mergeCell ref="AB67:AI67"/>
    <mergeCell ref="A63:C63"/>
    <mergeCell ref="AR63:AY63"/>
    <mergeCell ref="A64:C64"/>
    <mergeCell ref="D64:AA64"/>
    <mergeCell ref="AB64:AI64"/>
  </mergeCells>
  <phoneticPr fontId="0" type="noConversion"/>
  <conditionalFormatting sqref="G73:L73">
    <cfRule type="cellIs" dxfId="39" priority="41" stopIfTrue="1" operator="equal">
      <formula>$G72</formula>
    </cfRule>
  </conditionalFormatting>
  <conditionalFormatting sqref="D55:D56">
    <cfRule type="cellIs" dxfId="38" priority="42" stopIfTrue="1" operator="equal">
      <formula>$D48</formula>
    </cfRule>
  </conditionalFormatting>
  <conditionalFormatting sqref="A73:F73">
    <cfRule type="cellIs" dxfId="37" priority="43" stopIfTrue="1" operator="equal">
      <formula>0</formula>
    </cfRule>
  </conditionalFormatting>
  <conditionalFormatting sqref="D57">
    <cfRule type="cellIs" dxfId="36" priority="40" stopIfTrue="1" operator="equal">
      <formula>$D55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:G76">
    <cfRule type="cellIs" dxfId="33" priority="35" stopIfTrue="1" operator="equal">
      <formula>$G74</formula>
    </cfRule>
  </conditionalFormatting>
  <conditionalFormatting sqref="A75:F75 A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$G75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:G84">
    <cfRule type="cellIs" dxfId="19" priority="21" stopIfTrue="1" operator="equal">
      <formula>$G82</formula>
    </cfRule>
  </conditionalFormatting>
  <conditionalFormatting sqref="A83:F83 A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$G83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КПК1115031</vt:lpstr>
      <vt:lpstr>КПК1115031!Область_друку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2021-04-28T07:29:36Z</cp:lastPrinted>
  <dcterms:created xsi:type="dcterms:W3CDTF">2016-08-15T09:54:21Z</dcterms:created>
  <dcterms:modified xsi:type="dcterms:W3CDTF">2021-05-07T07:38:09Z</dcterms:modified>
</cp:coreProperties>
</file>