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M-18\Pochta\2023\Серпень\1708\Освіта паспорти\"/>
    </mc:Choice>
  </mc:AlternateContent>
  <bookViews>
    <workbookView xWindow="0" yWindow="0" windowWidth="28800" windowHeight="12435"/>
  </bookViews>
  <sheets>
    <sheet name="0611010  " sheetId="1" r:id="rId1"/>
  </sheets>
  <definedNames>
    <definedName name="_xlnm.Print_Area" localSheetId="0">'0611010  '!$A$2:$K$128</definedName>
  </definedNames>
  <calcPr calcId="152511"/>
</workbook>
</file>

<file path=xl/calcChain.xml><?xml version="1.0" encoding="utf-8"?>
<calcChain xmlns="http://schemas.openxmlformats.org/spreadsheetml/2006/main">
  <c r="J120" i="1" l="1"/>
  <c r="J119" i="1"/>
  <c r="J117" i="1"/>
  <c r="J116" i="1"/>
  <c r="F114" i="1"/>
  <c r="J114" i="1" s="1"/>
  <c r="J113" i="1"/>
  <c r="J112" i="1"/>
  <c r="F110" i="1"/>
  <c r="J110" i="1" s="1"/>
  <c r="F109" i="1"/>
  <c r="J109" i="1" s="1"/>
  <c r="J106" i="1"/>
  <c r="J105" i="1"/>
  <c r="J104" i="1"/>
  <c r="J102" i="1"/>
  <c r="J101" i="1"/>
  <c r="J100" i="1"/>
  <c r="F98" i="1"/>
  <c r="J98" i="1" s="1"/>
  <c r="J97" i="1"/>
  <c r="J96" i="1"/>
  <c r="J94" i="1"/>
  <c r="J93" i="1"/>
  <c r="J92" i="1"/>
  <c r="J91" i="1"/>
  <c r="J90" i="1"/>
  <c r="J89" i="1"/>
  <c r="J88" i="1"/>
  <c r="F80" i="1"/>
  <c r="H80" i="1" s="1"/>
  <c r="F72" i="1"/>
  <c r="D72" i="1"/>
  <c r="H72" i="1" s="1"/>
  <c r="F71" i="1"/>
  <c r="H71" i="1" s="1"/>
  <c r="H70" i="1"/>
  <c r="F70" i="1"/>
  <c r="H111" i="1" s="1"/>
  <c r="J111" i="1" s="1"/>
  <c r="H69" i="1"/>
  <c r="F68" i="1"/>
  <c r="H68" i="1" s="1"/>
  <c r="F67" i="1"/>
  <c r="D67" i="1"/>
  <c r="H67" i="1" s="1"/>
  <c r="F73" i="1" l="1"/>
  <c r="F79" i="1" s="1"/>
  <c r="D73" i="1"/>
  <c r="D79" i="1" s="1"/>
  <c r="F108" i="1" s="1"/>
  <c r="H73" i="1"/>
  <c r="F81" i="1"/>
  <c r="H108" i="1"/>
  <c r="H79" i="1" l="1"/>
  <c r="H81" i="1" s="1"/>
  <c r="D81" i="1"/>
  <c r="J108" i="1"/>
</calcChain>
</file>

<file path=xl/sharedStrings.xml><?xml version="1.0" encoding="utf-8"?>
<sst xmlns="http://schemas.openxmlformats.org/spreadsheetml/2006/main" count="206" uniqueCount="146">
  <si>
    <t xml:space="preserve">ЗАТВЕРДЖЕНО
Наказ Міністерства фінансів України
26 серпня 2014 року № 836
(у редакції наказу Міністерства фінансів України
від 01 листопада 2022 року № 359)
</t>
  </si>
  <si>
    <t>ПАСПОРТ
бюджетної програми місцевого бюджету на 2023 рік</t>
  </si>
  <si>
    <r>
      <rPr>
        <vertAlign val="superscript"/>
        <sz val="12"/>
        <rFont val="Times New Roman"/>
        <family val="1"/>
        <charset val="204"/>
      </rPr>
      <t xml:space="preserve">1.  </t>
    </r>
    <r>
      <rPr>
        <u/>
        <sz val="12"/>
        <rFont val="Times New Roman"/>
        <family val="1"/>
        <charset val="204"/>
      </rPr>
      <t xml:space="preserve">0600000
</t>
    </r>
    <r>
      <rPr>
        <sz val="12"/>
        <rFont val="Times New Roman"/>
        <family val="1"/>
        <charset val="204"/>
      </rPr>
      <t>(код Програмної класифікації видатків 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</si>
  <si>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Департамент освіти та науки  Хмельницької міської ради                  
</t>
    </r>
    <r>
      <rPr>
        <sz val="12"/>
        <rFont val="Times New Roman"/>
        <family val="1"/>
        <charset val="204"/>
      </rPr>
      <t>(найменування головного розпорядника коштів місцевого бюджету)</t>
    </r>
  </si>
  <si>
    <r>
      <t>_</t>
    </r>
    <r>
      <rPr>
        <u/>
        <sz val="12"/>
        <rFont val="Times New Roman"/>
        <family val="1"/>
        <charset val="204"/>
      </rPr>
      <t>02146920</t>
    </r>
    <r>
      <rPr>
        <sz val="12"/>
        <rFont val="Times New Roman"/>
        <family val="1"/>
        <charset val="204"/>
      </rPr>
      <t xml:space="preserve">
(код за ЄДРПОУ)</t>
    </r>
  </si>
  <si>
    <r>
      <rPr>
        <vertAlign val="superscript"/>
        <sz val="12"/>
        <rFont val="Times New Roman"/>
        <family val="1"/>
        <charset val="204"/>
      </rPr>
      <t xml:space="preserve">2. </t>
    </r>
    <r>
      <rPr>
        <u/>
        <sz val="12"/>
        <rFont val="Times New Roman"/>
        <family val="1"/>
        <charset val="204"/>
      </rPr>
      <t xml:space="preserve">0610000     
</t>
    </r>
    <r>
      <rPr>
        <sz val="12"/>
        <rFont val="Times New Roman"/>
        <family val="1"/>
        <charset val="204"/>
      </rPr>
      <t>(код Програмної класифікації видатків
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</si>
  <si>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Департамент освіти та науки  Хмельницької міської ради                
</t>
    </r>
    <r>
      <rPr>
        <sz val="12"/>
        <rFont val="Times New Roman"/>
        <family val="1"/>
        <charset val="204"/>
      </rPr>
      <t>(найменування відповідального виконавця коштів місцевого бюджету)</t>
    </r>
  </si>
  <si>
    <r>
      <rPr>
        <sz val="12"/>
        <rFont val="Times New Roman"/>
        <family val="1"/>
        <charset val="204"/>
      </rPr>
      <t>_</t>
    </r>
    <r>
      <rPr>
        <u/>
        <sz val="12"/>
        <rFont val="Times New Roman"/>
        <family val="1"/>
        <charset val="204"/>
      </rPr>
      <t xml:space="preserve">02146920    
</t>
    </r>
    <r>
      <rPr>
        <sz val="12"/>
        <rFont val="Times New Roman"/>
        <family val="1"/>
        <charset val="204"/>
      </rPr>
      <t>(код за ЄДРПОУ)</t>
    </r>
  </si>
  <si>
    <r>
      <t xml:space="preserve">3. </t>
    </r>
    <r>
      <rPr>
        <u/>
        <sz val="12"/>
        <rFont val="Times New Roman"/>
        <family val="1"/>
        <charset val="204"/>
      </rPr>
      <t xml:space="preserve">0611010    
</t>
    </r>
    <r>
      <rPr>
        <sz val="12"/>
        <rFont val="Times New Roman"/>
        <family val="1"/>
        <charset val="204"/>
      </rPr>
      <t>(код Програмної класифікації видатків 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</si>
  <si>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  1010       
</t>
    </r>
    <r>
      <rPr>
        <sz val="12"/>
        <rFont val="Times New Roman"/>
        <family val="1"/>
        <charset val="204"/>
      </rPr>
      <t>(код Типової програмної класифікації видатків
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</si>
  <si>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    0910            
</t>
    </r>
    <r>
      <rPr>
        <sz val="12"/>
        <rFont val="Times New Roman"/>
        <family val="1"/>
        <charset val="204"/>
      </rPr>
      <t>(код Функціональної класифікації видатків та кредитування бюджету)</t>
    </r>
  </si>
  <si>
    <t xml:space="preserve">Надання  дошкільної освіти </t>
  </si>
  <si>
    <r>
      <rPr>
        <u/>
        <sz val="12"/>
        <rFont val="Times New Roman"/>
        <family val="1"/>
        <charset val="204"/>
      </rPr>
      <t xml:space="preserve">2256400000
</t>
    </r>
    <r>
      <rPr>
        <sz val="12"/>
        <rFont val="Times New Roman"/>
        <family val="1"/>
        <charset val="204"/>
      </rPr>
      <t>(код бюджету)</t>
    </r>
  </si>
  <si>
    <r>
      <t xml:space="preserve">
4. Обсяг бюджетних призначень / бюджетних асигнувань — 657 304 278,61 гривень, у тому числі загального фонду — 555 663 031,61 гривень та спеціального фонду — 101 641 247,00 гривень.
</t>
    </r>
    <r>
      <rPr>
        <sz val="12"/>
        <rFont val="Times New Roman"/>
        <family val="1"/>
      </rPr>
      <t/>
    </r>
  </si>
  <si>
    <t>5. Підстави для виконання бюджетної програми:</t>
  </si>
  <si>
    <t>Конституція України від 28.06.1996 року № 254к/96-ВР (із змінами і доповненнями)</t>
  </si>
  <si>
    <t>Бюджетний кодекс України від 08.07.2010 року №2456-VІ (із змінами і доповненнями)</t>
  </si>
  <si>
    <t>Закон України від 26.04.2001 "Про охорону дитинства" № 2402-III  (із змінами і доповненнями)</t>
  </si>
  <si>
    <t>Закон України  від 05.09.2017 року № 2145- VІІI “Про освіту” (із змінами і доповненнями)</t>
  </si>
  <si>
    <t>Закон України від 11.07.2001 № 2628-III "Про дошкільну освіту" (із змінами і доповненнями)</t>
  </si>
  <si>
    <t xml:space="preserve">Закон України від 03.11.2022 року № 2710 - IX  "Про Державний бюджет України на 2023 рік" </t>
  </si>
  <si>
    <t>Указ Президента України від 24.02.2022 року № 64/2022 «Про введення воєнного стану в Україні» (із змінами і доповненнями)</t>
  </si>
  <si>
    <t>Наказ Міністерства освіти і науки України  від 10.07.2017 року № 992  "Про затвердження Типового переліку бюджетних програм та результативних показників їх виконання для місцевих бюджетів у галузі «Освіта»"  (із змінами і доповненнями)</t>
  </si>
  <si>
    <t>Наказ Міністерства фінансів України від 26.08.2014 року № 836 “Про деякі питання запровадження програмно-цільового  методу складання та виконання місцевих бюджетів”  (із змінами і доповненнями)</t>
  </si>
  <si>
    <t>Наказ Міністерства фінансів України від 20.09.2017 року № 793 "Про затвердження складових Програмної класифікації видатків та кредитування місцевого бюджету" (із змінами і доповненнями)</t>
  </si>
  <si>
    <t>Наказ Державної служби якості освіти України від 30. 11. 2020 року № 01-11/71 "Про затвердження Методичних рекомендацій з питань формування внутрішньої системи забезпечення якості освіти у закладах дошкільної освіти"</t>
  </si>
  <si>
    <t>Наказ Міністерства фінансів України від 26.09.2005 року № 557 "Про впорядкування умов оплати праці та затвердження схем тарифних розрядів працівників навчальних закладів, установ освіти та наукових установ"  (із змінами і доповненнями)</t>
  </si>
  <si>
    <t>Наказ Міністерства фінансів України від 15.04.1993 року № 102 "Про затвердження Інструкції про порядок обчислення заробітної плати працівників освіти "  (із змінами і доповненнями)</t>
  </si>
  <si>
    <t>Наказ Міністерством освіти і науки від 23.04.2018 року № 414 "Типовий перелік спеціальних засобів корекції психофізичного розвитку дітей з особливими освітніми потребами, які в інклюзивних та спеціальних класах (групах) закладів освіти" (із змінами і доповненнями)</t>
  </si>
  <si>
    <t>Наказ Міністерства освіти і науки України від 08.06.2018  № 609 «Про затвердження Примірного положення про команду психолого-педагогічного супроводу дитини з особливими освітніми потребами в закладі загальної середньої та дошкільної освіти»</t>
  </si>
  <si>
    <t>Наказ Міністерства охорони здоров’я України від 24.03.2016 року № 234 "Про затвердження Санітарного регламенту для дошкільних навчальних закладів"</t>
  </si>
  <si>
    <t>Постанова Кабінету Міністрів України від 28.12.2021 року № 1391 “Деякі питання встановлення підвищень посадових окладів (ставок заробітної плати) та доплат за окремі види педагогічної діяльності у державних і комунальних закладах та установах освіти" (із змінами і доповненнями)</t>
  </si>
  <si>
    <t>Постанова Кабінету Міністрів України  від 30.08.2002 року № 1298 “Про оплату праці працівників на основі Єдиної тарифної сітки розрядів і коефіцієнтів з оплати праці працівників установ, закладів та організацій окремих галузей бюджетної сфери" (із змінами і доповненнями)</t>
  </si>
  <si>
    <t>Постанова Кабінету Міністрів України від 14.12.2016 року № 974 “Про внесення зміни у додаток 2 до постанови Кабінету Міністрів України  від 30 серпня 2002 р. № 1298”</t>
  </si>
  <si>
    <t>Постанова Кабінету Міністрів України від 10.04.2019 року № 530 "Про затвердження Порядку організації інклюзивного навчання у закладах дошкільної освіти" (із змінами і доповненнями)</t>
  </si>
  <si>
    <t>Постанова Кабінету Міністрів України від 24.03.2021 року № 305 "Про затвердження норм та Порядку організації харчування у закладах освіти та дитячих закладах оздоровлення та відпочинку" (із змінами і доповненнями)</t>
  </si>
  <si>
    <t>Постанова Кабінету Міністрів України від 09.12.2020 року № 1289 "Про затвердження Порядку забезпечення допоміжними засобами для навчання осіб з особливими освітніми потребами у закладах освіти" (із змінами і доповненнями)</t>
  </si>
  <si>
    <t>Рішення сесії Хмельницької міської ради від 15.12.2021 року № 45  Комплексна програма "Піклування" в м.Хмельницькому на 2022-2026 роки (із змінами і доповненнями)</t>
  </si>
  <si>
    <t>Рішення сесії Хмельницької міської ради від 04.03.2015 року № 14 "Про встановлення розміру батьківської плати за харчування дітей в дошкільних навчальних закладах м. Хмельницького" (із змінами і доповненнями)</t>
  </si>
  <si>
    <t>Рішення тридцять другої сесії міської ради від 26.06.2019 року № 9 "Про затвердження Програми бюджетування за участі громадськості (Бюджет участі) міста Хмельницького на 2020-2023 роки" (із змінами і доповненнями)</t>
  </si>
  <si>
    <t>Рішення Хмельницької міської ради від 23.12.2020 року № 9 "Про затвердження цільової Програми попередження виникнення надзвичайних ситуацій та забезпечення
пожежної і техногенної безпеки об’єктів усіх форм власності, розвитку інфраструктури пожежно-рятувальних підрозділів на території Хмельницької міської територіальної громади на 2021-2025 роки"  (із змінами і доповненнями)</t>
  </si>
  <si>
    <t>Рішення сесії Хмельницької міської ради від 21.12.2022 року № 33 "Про встановлення соціальних гарантій для окремих категорій осіб та затвердження Порядку звільнення від сплати за харчування у закладах дошкільної та закладах загальної середньої освіти Хмельницької міської територіальної громади"</t>
  </si>
  <si>
    <t>Рішення виконавчого комітету від 08.12.2022 № 928 "Про розгортання пунктів обігріву на території Хмельницької міської територіальної громади"</t>
  </si>
  <si>
    <t>Рішення сесії Хмельницької міської ради від 15.12.2021 року № 50  "Про затвердження Програми розвитку освіти Хмельницької міської територіальної громади на 2022-2026 роки" (зі змінами)</t>
  </si>
  <si>
    <t>Рішення сесії Хмельницької міської ради від 21.12.2022 року № 12  "Про бюджет Хмельницької міської територіальної громади на 2023 рік"</t>
  </si>
  <si>
    <t xml:space="preserve">Протокол від 09.03.2023 року № 52 засідання постійної комісії з питань планування, бюджету, фінансів та децентралізації </t>
  </si>
  <si>
    <t>Рішення сесії Хмельницької міської ради від 28.03.2023 року № 8 "Про внесення змін до бюджету Хмельницької міської територіальної громади на 2023 рік"</t>
  </si>
  <si>
    <t>Рішення сесії Хмельницької міської ради від 02.06.2023 року № 10 "Про внесення змін до бюджету Хмельницької міської територіальної громади на 2023 рік"</t>
  </si>
  <si>
    <t xml:space="preserve">Протокол від 22.06.2023 року № 59 засідання постійної комісії з питань планування, бюджету, фінансів та децентралізації </t>
  </si>
  <si>
    <t>Рішення сесії Хмельницької міської ради від 28.07.2023 року № 7 "Про внесення змін до бюджету Хмельницької міської територіальної громади на 2023 рік"</t>
  </si>
  <si>
    <t>6. Цілі державної політики, на досягнення яких спрямована реалізація бюджетної програми:</t>
  </si>
  <si>
    <t>№ з/п</t>
  </si>
  <si>
    <t>Ціль державної політики</t>
  </si>
  <si>
    <t>Реалізація основних завдань дошкільної освіти, збереження та зміцнення фізичного і психологічного здоров’я  дітей, формування їх особистості, розвиток творчих здібностей та нахилів, забезпечення соціальної адаптації та готовності продовжувати освіту</t>
  </si>
  <si>
    <t>Надання всебічної допомоги сім’ї у розвитку, вихованні та навчанні дитини</t>
  </si>
  <si>
    <t>Забезпечення доступності дошкільної освіти в комунальних закладах освіти у межах державних вимог до змісту, рівня й обсягу дошкільної освіти та обов’язкову дошкільну освіту дітей старшого дошкільного віку</t>
  </si>
  <si>
    <r>
      <t>7. Мета бюджетної програми:</t>
    </r>
    <r>
      <rPr>
        <u/>
        <sz val="12"/>
        <rFont val="Times New Roman"/>
        <family val="1"/>
        <charset val="204"/>
      </rPr>
      <t> Забезпечення надання дошкільної освіти навчальними закладами Хмельницької міської територіальної громади</t>
    </r>
  </si>
  <si>
    <t> 8.Завдання бюджетної програми:</t>
  </si>
  <si>
    <t>Завдання</t>
  </si>
  <si>
    <t>Створення належних умов для надання якісної дошкільної освіти та виховання дітей</t>
  </si>
  <si>
    <t>Створення та забезпечення здорового, безпечного, комфортного середовища для всіх учасників процесу</t>
  </si>
  <si>
    <t>Підвищення якості освітньої діяльності закладу</t>
  </si>
  <si>
    <t>Створення безбар'єрного простору та організація роботи з дітьми з особливими освітніми потребами</t>
  </si>
  <si>
    <t>Протидія та профілактика булінгу в навчальних закладах освіти</t>
  </si>
  <si>
    <t xml:space="preserve">9. Напрями використання бюджетних коштів: </t>
  </si>
  <si>
    <t>(грн)</t>
  </si>
  <si>
    <t>Напрями використання бюджетних коштів</t>
  </si>
  <si>
    <t>Загальний фонд</t>
  </si>
  <si>
    <t>Спеціальний фонд</t>
  </si>
  <si>
    <t>Усього</t>
  </si>
  <si>
    <t>Забезпечення належного функціонування закладів освіти</t>
  </si>
  <si>
    <t>Організація харчування в закладах освіти</t>
  </si>
  <si>
    <t>Організація роботи пунктів обігріву в закладах освіти</t>
  </si>
  <si>
    <t>Проведення капітальних ремонтів та реконструкції</t>
  </si>
  <si>
    <t>Придбання предметів та обладнання довгострокового користування</t>
  </si>
  <si>
    <t>Погашення кредиторської заборгованості минулих років</t>
  </si>
  <si>
    <t>УСЬОГО</t>
  </si>
  <si>
    <t xml:space="preserve">10. Перелік місцевих / регіональних програм, що виконуються у складі бюджетної програми: </t>
  </si>
  <si>
    <t>Найменування місцевої / регіональної програми</t>
  </si>
  <si>
    <t>Програма розвитку освіти Хмельницької міської територіальної громади на 2022-2026 роки (зі змінами)</t>
  </si>
  <si>
    <t xml:space="preserve">Цільова Програма попередження виникнення надзвичайних ситуацій та забезпечення пожежної і техногенної безпеки об’єктів усіх форм власності, розвитку інфраструктури пожежно-рятувальних підрозділів на території Хмельницької міської територіальної громади на 2021-2025 роки (із змінами)
</t>
  </si>
  <si>
    <t>11. Результативні показники бюджетної програми:</t>
  </si>
  <si>
    <t>Показник</t>
  </si>
  <si>
    <t>Один иця вим.</t>
  </si>
  <si>
    <t>Джерело інформації</t>
  </si>
  <si>
    <t>затрат</t>
  </si>
  <si>
    <t>Кількість закладів, які надають дошкільну освіту</t>
  </si>
  <si>
    <t>од.</t>
  </si>
  <si>
    <t xml:space="preserve">Мережа закладів </t>
  </si>
  <si>
    <t>Кількість груп</t>
  </si>
  <si>
    <t>Усього середньорічне число ставок/штатних одиниць у тому числі:</t>
  </si>
  <si>
    <t>Штатний розпис, тарифікація</t>
  </si>
  <si>
    <t>педагогічного персоналу</t>
  </si>
  <si>
    <t>спеціалістів</t>
  </si>
  <si>
    <t>робітники</t>
  </si>
  <si>
    <t>Обсяг видатків на забезпечення роботи пунктів обігріву в закладах дошкільної освіти</t>
  </si>
  <si>
    <t>грн</t>
  </si>
  <si>
    <t>Рішення сесії Хмельницької міської ради від 21.12.2022 року № 12</t>
  </si>
  <si>
    <t>Обсяг кредиторської заборгованості минулих років</t>
  </si>
  <si>
    <t>звіт про заборгованості за бюджетними коштами (форма 7м)</t>
  </si>
  <si>
    <t>продукту</t>
  </si>
  <si>
    <t xml:space="preserve">Кількість дітей, що відвідують заклади, які надають дошкільну освіту </t>
  </si>
  <si>
    <t>осіб</t>
  </si>
  <si>
    <t>Кількість дітей від 1 до 4 років</t>
  </si>
  <si>
    <t>Звітність</t>
  </si>
  <si>
    <t>Кількість дітей від 4 до 6 років</t>
  </si>
  <si>
    <t>Планова кількість днів харчування вихованців</t>
  </si>
  <si>
    <t>Розрахунок</t>
  </si>
  <si>
    <t xml:space="preserve">Вартість харчування дітей </t>
  </si>
  <si>
    <t>Вартість харчування дітей в літній період</t>
  </si>
  <si>
    <t>Кількість закладів, в яких буде проведений капітальний ремонт в тому числі виготовлення ПКД</t>
  </si>
  <si>
    <t>Рішення сесії Хмельницької міської ради від 21.12.2022 року № 12, рішення сесії Хмельницької міської ради від 28.07.2023 року № 7</t>
  </si>
  <si>
    <t>Кількість закладів, в яких будуть проведені поточні ремонти в тому числі споруд (укриття, бомбосховища тощо)</t>
  </si>
  <si>
    <t>Рішення сесії від 21.12.2022 р. № 12, рішення сесії від 28.03.2023 р. № 8, протокол ПК від 22.06.2023 р. № 59, рішення сесії Хмельницької міської ради від 28.07.2023 року № 7</t>
  </si>
  <si>
    <t>Кількість закладів, в яких буде впроваджено заходи з енергозбереження, підвищення термомодернізації будівель та з метою підготовки до проведення опалювального сезону</t>
  </si>
  <si>
    <t>Рішення сесії від 21.12.2022 р. № 12 Рішення сесії від 28.03.2023 р. № 8  Рішення сесії від 02.06.2023 року № 10, протокол ПК від 22.06.2023 р. № 59, рішення сесії Хмельницької міської ради від 28.07.2023 року № 7</t>
  </si>
  <si>
    <t xml:space="preserve">Кількість пунктів обігріву </t>
  </si>
  <si>
    <t>Наказ Департамету освіти та науки Хмельницької міської ради від 23.11.2022 року № 325-аг, Наказ Департамету освіти та науки Хмельницької міської ради від 05.01.2023 року № 2 - аг</t>
  </si>
  <si>
    <t>Кількість паливно-мастильних матеріалів для забезпечення роботи пунктів обігріву в закладах дошкільної освіти</t>
  </si>
  <si>
    <t>л</t>
  </si>
  <si>
    <t>ефективності</t>
  </si>
  <si>
    <t>Витрати на перебування однієї дитини в закладі дошкільної освіти</t>
  </si>
  <si>
    <t>Чисельність дітей в розрахунку на одного педагогічного працівника</t>
  </si>
  <si>
    <t>Чисельність дітей в розрахунку на одну штатну одиницю</t>
  </si>
  <si>
    <t>Середні витрати на капітальний ремонт одного закладу дошкільної освіти</t>
  </si>
  <si>
    <t>Середні витрати на один заклад дошкільної освіти на виконання поточних ремонтів у тому числі споруд (укриття, бомбосховища тощо)</t>
  </si>
  <si>
    <t>Середні витрати на один заклад дошкільної освіти на виконання заходів з енергозбереження, підвищення термомодернізації будівель та з метою підготовки до проведення опалювального сезону</t>
  </si>
  <si>
    <t>Середні витрати на один пункт обігріву</t>
  </si>
  <si>
    <t>якості</t>
  </si>
  <si>
    <t>Динаміка охоплення дітей дошкільною освітою</t>
  </si>
  <si>
    <t>%</t>
  </si>
  <si>
    <t>Відсоток відвідування</t>
  </si>
  <si>
    <t>Відсоток погашення кредиторської заборгованості минулих років</t>
  </si>
  <si>
    <t>Динаміка росту власних надходжень в порівнянні з минулим роком</t>
  </si>
  <si>
    <t>Відсоток захищених статей загального фонду видатків в загальному обсязі</t>
  </si>
  <si>
    <t xml:space="preserve">В.о. директора Департаменту освіти та науки   </t>
  </si>
  <si>
    <t>Ольга КШАНОВСЬКА</t>
  </si>
  <si>
    <t xml:space="preserve">ПОГОДЖЕНО:
Фінансове управління 
Хмельницької міської ради                                               </t>
  </si>
  <si>
    <r>
      <rPr>
        <sz val="12"/>
        <rFont val="Times New Roman"/>
        <family val="1"/>
      </rPr>
      <t>(підпис)</t>
    </r>
  </si>
  <si>
    <t>(Власне ім'я, ПРІЗВИЩЕ)</t>
  </si>
  <si>
    <t xml:space="preserve">
Начальник фінансового управління                                                      </t>
  </si>
  <si>
    <t>            Сергій ЯМЧУК                  </t>
  </si>
  <si>
    <t>Дата погодження
М.П.</t>
  </si>
  <si>
    <t>Світлана ЧАБАН_______________</t>
  </si>
  <si>
    <t xml:space="preserve">Ярослава Балабась </t>
  </si>
  <si>
    <r>
      <t xml:space="preserve">ЗАТВЕРДЖЕНО
Наказ / розпорядчий документ
</t>
    </r>
    <r>
      <rPr>
        <u/>
        <sz val="12"/>
        <rFont val="Times New Roman"/>
        <family val="1"/>
        <charset val="204"/>
      </rPr>
      <t xml:space="preserve">Департаменту освіти та науки </t>
    </r>
    <r>
      <rPr>
        <sz val="12"/>
        <rFont val="Times New Roman"/>
        <family val="1"/>
        <charset val="204"/>
      </rPr>
      <t xml:space="preserve">
</t>
    </r>
    <r>
      <rPr>
        <sz val="8"/>
        <rFont val="Times New Roman"/>
        <family val="1"/>
        <charset val="204"/>
      </rPr>
      <t xml:space="preserve">(найменування головного розпорядника  </t>
    </r>
    <r>
      <rPr>
        <sz val="12"/>
        <rFont val="Times New Roman"/>
        <family val="1"/>
        <charset val="204"/>
      </rPr>
      <t xml:space="preserve">                                                                                                  </t>
    </r>
    <r>
      <rPr>
        <u/>
        <sz val="12"/>
        <rFont val="Times New Roman"/>
        <family val="1"/>
        <charset val="204"/>
      </rPr>
      <t>Хмельницької  міської ради</t>
    </r>
    <r>
      <rPr>
        <sz val="12"/>
        <rFont val="Times New Roman"/>
        <family val="1"/>
        <charset val="204"/>
      </rPr>
      <t xml:space="preserve">
 </t>
    </r>
    <r>
      <rPr>
        <sz val="8"/>
        <rFont val="Times New Roman"/>
        <family val="1"/>
        <charset val="204"/>
      </rPr>
      <t xml:space="preserve"> коштів місцевого бюджету)</t>
    </r>
    <r>
      <rPr>
        <sz val="12"/>
        <rFont val="Times New Roman"/>
        <family val="1"/>
        <charset val="204"/>
      </rPr>
      <t xml:space="preserve">
15.08. 2023 року № 130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</si>
</sst>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\ _₴_-;\-* #,##0.00\ _₴_-;_-* &quot;-&quot;??\ _₴_-;_-@_-"/>
    <numFmt numFmtId="164" formatCode="#,##0.00\ _₽"/>
    <numFmt numFmtId="165" formatCode="#,##0.00\ _₴"/>
    <numFmt numFmtId="166" formatCode="#,##0\ _₴"/>
    <numFmt numFmtId="167" formatCode="#,##0.0\ _₴"/>
    <numFmt numFmtId="168" formatCode="0.0"/>
  </numFmts>
  <fonts count="23" x14ac:knownFonts="1">
    <font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u/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3.5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</font>
    <font>
      <u/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26"/>
      <color rgb="FF00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name val="Arial Cyr"/>
      <charset val="204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0" fontId="1" fillId="0" borderId="0"/>
    <xf numFmtId="0" fontId="19" fillId="0" borderId="0"/>
    <xf numFmtId="0" fontId="1" fillId="0" borderId="0"/>
    <xf numFmtId="0" fontId="21" fillId="0" borderId="0"/>
    <xf numFmtId="0" fontId="22" fillId="0" borderId="0"/>
    <xf numFmtId="43" fontId="1" fillId="0" borderId="0" applyFont="0" applyFill="0" applyBorder="0" applyAlignment="0" applyProtection="0"/>
  </cellStyleXfs>
  <cellXfs count="127">
    <xf numFmtId="0" fontId="0" fillId="0" borderId="0" xfId="0"/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 wrapText="1"/>
    </xf>
    <xf numFmtId="3" fontId="8" fillId="0" borderId="1" xfId="0" applyNumberFormat="1" applyFont="1" applyFill="1" applyBorder="1" applyAlignment="1">
      <alignment horizontal="center" vertical="center" wrapText="1" shrinkToFit="1"/>
    </xf>
    <xf numFmtId="3" fontId="8" fillId="0" borderId="0" xfId="0" applyNumberFormat="1" applyFont="1" applyFill="1" applyBorder="1" applyAlignment="1">
      <alignment horizontal="center" vertical="center" wrapText="1" shrinkToFit="1"/>
    </xf>
    <xf numFmtId="1" fontId="8" fillId="0" borderId="1" xfId="0" applyNumberFormat="1" applyFont="1" applyFill="1" applyBorder="1" applyAlignment="1">
      <alignment horizontal="center" vertical="center" wrapText="1" shrinkToFi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1" fontId="12" fillId="0" borderId="2" xfId="0" applyNumberFormat="1" applyFont="1" applyFill="1" applyBorder="1" applyAlignment="1">
      <alignment horizontal="center" vertical="center" wrapText="1" shrinkToFit="1"/>
    </xf>
    <xf numFmtId="1" fontId="12" fillId="0" borderId="0" xfId="0" applyNumberFormat="1" applyFont="1" applyFill="1" applyBorder="1" applyAlignment="1">
      <alignment vertical="center" wrapText="1" shrinkToFit="1"/>
    </xf>
    <xf numFmtId="1" fontId="8" fillId="0" borderId="2" xfId="0" applyNumberFormat="1" applyFont="1" applyFill="1" applyBorder="1" applyAlignment="1">
      <alignment horizontal="center" vertical="center" wrapText="1" shrinkToFit="1"/>
    </xf>
    <xf numFmtId="4" fontId="8" fillId="0" borderId="0" xfId="0" applyNumberFormat="1" applyFont="1" applyFill="1" applyBorder="1" applyAlignment="1">
      <alignment vertical="center" wrapText="1" shrinkToFit="1"/>
    </xf>
    <xf numFmtId="4" fontId="1" fillId="0" borderId="0" xfId="0" applyNumberFormat="1" applyFont="1" applyFill="1" applyBorder="1" applyAlignment="1">
      <alignment horizontal="left" vertical="center" wrapText="1"/>
    </xf>
    <xf numFmtId="14" fontId="1" fillId="0" borderId="0" xfId="0" applyNumberFormat="1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horizontal="left" vertical="center" wrapText="1"/>
    </xf>
    <xf numFmtId="4" fontId="2" fillId="0" borderId="0" xfId="0" applyNumberFormat="1" applyFont="1" applyFill="1" applyBorder="1" applyAlignment="1">
      <alignment vertical="center" wrapText="1" shrinkToFit="1"/>
    </xf>
    <xf numFmtId="4" fontId="8" fillId="0" borderId="0" xfId="0" applyNumberFormat="1" applyFont="1" applyFill="1" applyBorder="1" applyAlignment="1">
      <alignment horizontal="right" vertical="center" wrapText="1" shrinkToFit="1"/>
    </xf>
    <xf numFmtId="4" fontId="8" fillId="0" borderId="0" xfId="0" applyNumberFormat="1" applyFont="1" applyFill="1" applyBorder="1" applyAlignment="1">
      <alignment horizontal="center" vertical="center" wrapText="1" shrinkToFit="1"/>
    </xf>
    <xf numFmtId="164" fontId="1" fillId="0" borderId="0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left" vertical="top" wrapText="1"/>
    </xf>
    <xf numFmtId="0" fontId="2" fillId="0" borderId="2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17" fillId="0" borderId="2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2" fillId="0" borderId="10" xfId="0" applyFont="1" applyFill="1" applyBorder="1" applyAlignment="1">
      <alignment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top" wrapText="1"/>
    </xf>
    <xf numFmtId="0" fontId="14" fillId="0" borderId="2" xfId="0" applyFont="1" applyFill="1" applyBorder="1" applyAlignment="1">
      <alignment horizontal="left" vertical="center" wrapText="1"/>
    </xf>
    <xf numFmtId="0" fontId="8" fillId="0" borderId="0" xfId="1" applyFont="1" applyFill="1" applyBorder="1" applyAlignment="1">
      <alignment horizontal="left" vertical="center" wrapText="1"/>
    </xf>
    <xf numFmtId="168" fontId="18" fillId="0" borderId="0" xfId="0" applyNumberFormat="1" applyFont="1" applyFill="1" applyBorder="1" applyAlignment="1">
      <alignment horizontal="left" vertical="center" wrapText="1"/>
    </xf>
    <xf numFmtId="0" fontId="9" fillId="0" borderId="0" xfId="1" applyFont="1" applyFill="1" applyBorder="1" applyAlignment="1">
      <alignment horizontal="left" vertical="center" wrapText="1"/>
    </xf>
    <xf numFmtId="0" fontId="8" fillId="0" borderId="6" xfId="1" applyFont="1" applyFill="1" applyBorder="1" applyAlignment="1">
      <alignment horizontal="left" vertical="center" wrapText="1"/>
    </xf>
    <xf numFmtId="0" fontId="2" fillId="0" borderId="0" xfId="1" applyFont="1" applyFill="1" applyBorder="1" applyAlignment="1">
      <alignment horizontal="center" vertical="top" wrapText="1"/>
    </xf>
    <xf numFmtId="0" fontId="8" fillId="0" borderId="0" xfId="1" applyFont="1" applyFill="1" applyBorder="1" applyAlignment="1">
      <alignment horizontal="left" vertical="top" wrapText="1"/>
    </xf>
    <xf numFmtId="0" fontId="0" fillId="0" borderId="0" xfId="0" applyFill="1" applyBorder="1" applyAlignment="1">
      <alignment horizontal="left" vertical="center" wrapText="1"/>
    </xf>
    <xf numFmtId="0" fontId="1" fillId="0" borderId="0" xfId="1" applyFont="1" applyFill="1" applyBorder="1" applyAlignment="1">
      <alignment horizontal="left" vertical="center" wrapText="1"/>
    </xf>
    <xf numFmtId="14" fontId="8" fillId="0" borderId="0" xfId="1" applyNumberFormat="1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9" fillId="0" borderId="0" xfId="1" applyFont="1" applyFill="1" applyBorder="1" applyAlignment="1">
      <alignment horizontal="left" wrapText="1"/>
    </xf>
    <xf numFmtId="0" fontId="9" fillId="0" borderId="0" xfId="1" applyFont="1" applyFill="1" applyBorder="1" applyAlignment="1">
      <alignment horizontal="center" vertical="top" wrapText="1"/>
    </xf>
    <xf numFmtId="0" fontId="2" fillId="0" borderId="0" xfId="1" applyFont="1" applyFill="1" applyBorder="1" applyAlignment="1">
      <alignment horizontal="center" vertical="top" wrapText="1"/>
    </xf>
    <xf numFmtId="0" fontId="2" fillId="0" borderId="0" xfId="1" applyFont="1" applyFill="1" applyBorder="1" applyAlignment="1">
      <alignment horizontal="center" vertical="center" wrapText="1"/>
    </xf>
    <xf numFmtId="0" fontId="2" fillId="0" borderId="6" xfId="1" applyFont="1" applyFill="1" applyBorder="1" applyAlignment="1">
      <alignment horizontal="center" wrapText="1"/>
    </xf>
    <xf numFmtId="0" fontId="2" fillId="0" borderId="2" xfId="0" applyFont="1" applyFill="1" applyBorder="1" applyAlignment="1">
      <alignment horizontal="left" vertical="center" wrapText="1"/>
    </xf>
    <xf numFmtId="167" fontId="2" fillId="0" borderId="3" xfId="0" applyNumberFormat="1" applyFont="1" applyFill="1" applyBorder="1" applyAlignment="1">
      <alignment horizontal="center" vertical="center" wrapText="1" shrinkToFit="1"/>
    </xf>
    <xf numFmtId="167" fontId="2" fillId="0" borderId="5" xfId="0" applyNumberFormat="1" applyFont="1" applyFill="1" applyBorder="1" applyAlignment="1">
      <alignment horizontal="center" vertical="center" wrapText="1" shrinkToFit="1"/>
    </xf>
    <xf numFmtId="167" fontId="2" fillId="0" borderId="3" xfId="0" applyNumberFormat="1" applyFont="1" applyFill="1" applyBorder="1" applyAlignment="1">
      <alignment horizontal="center" vertical="center" wrapText="1"/>
    </xf>
    <xf numFmtId="167" fontId="2" fillId="0" borderId="5" xfId="0" applyNumberFormat="1" applyFont="1" applyFill="1" applyBorder="1" applyAlignment="1">
      <alignment horizontal="center" vertical="center" wrapText="1"/>
    </xf>
    <xf numFmtId="167" fontId="2" fillId="0" borderId="2" xfId="0" applyNumberFormat="1" applyFont="1" applyFill="1" applyBorder="1" applyAlignment="1">
      <alignment horizontal="center" vertical="center" wrapText="1" shrinkToFit="1"/>
    </xf>
    <xf numFmtId="0" fontId="9" fillId="0" borderId="6" xfId="1" applyFont="1" applyFill="1" applyBorder="1" applyAlignment="1">
      <alignment horizontal="center" wrapText="1"/>
    </xf>
    <xf numFmtId="166" fontId="2" fillId="0" borderId="3" xfId="0" applyNumberFormat="1" applyFont="1" applyFill="1" applyBorder="1" applyAlignment="1">
      <alignment horizontal="center" vertical="center" wrapText="1" shrinkToFit="1"/>
    </xf>
    <xf numFmtId="166" fontId="2" fillId="0" borderId="5" xfId="0" applyNumberFormat="1" applyFont="1" applyFill="1" applyBorder="1" applyAlignment="1">
      <alignment horizontal="center" vertical="center" wrapText="1" shrinkToFit="1"/>
    </xf>
    <xf numFmtId="166" fontId="2" fillId="0" borderId="3" xfId="0" applyNumberFormat="1" applyFont="1" applyFill="1" applyBorder="1" applyAlignment="1">
      <alignment horizontal="center" vertical="center" wrapText="1"/>
    </xf>
    <xf numFmtId="166" fontId="2" fillId="0" borderId="5" xfId="0" applyNumberFormat="1" applyFont="1" applyFill="1" applyBorder="1" applyAlignment="1">
      <alignment horizontal="center" vertical="center" wrapText="1"/>
    </xf>
    <xf numFmtId="166" fontId="2" fillId="0" borderId="2" xfId="0" applyNumberFormat="1" applyFont="1" applyFill="1" applyBorder="1" applyAlignment="1">
      <alignment horizontal="center" vertical="center" wrapText="1" shrinkToFit="1"/>
    </xf>
    <xf numFmtId="166" fontId="2" fillId="0" borderId="2" xfId="0" applyNumberFormat="1" applyFont="1" applyFill="1" applyBorder="1" applyAlignment="1">
      <alignment horizontal="center" vertical="center" wrapText="1"/>
    </xf>
    <xf numFmtId="165" fontId="2" fillId="0" borderId="2" xfId="0" applyNumberFormat="1" applyFont="1" applyFill="1" applyBorder="1" applyAlignment="1">
      <alignment horizontal="center" vertical="center" wrapText="1"/>
    </xf>
    <xf numFmtId="165" fontId="2" fillId="0" borderId="2" xfId="0" applyNumberFormat="1" applyFont="1" applyFill="1" applyBorder="1" applyAlignment="1">
      <alignment horizontal="center" vertical="center" wrapText="1" shrinkToFit="1"/>
    </xf>
    <xf numFmtId="165" fontId="8" fillId="0" borderId="2" xfId="0" applyNumberFormat="1" applyFont="1" applyFill="1" applyBorder="1" applyAlignment="1">
      <alignment horizontal="center" vertical="center" wrapText="1" shrinkToFit="1"/>
    </xf>
    <xf numFmtId="165" fontId="8" fillId="0" borderId="2" xfId="0" applyNumberFormat="1" applyFont="1" applyFill="1" applyBorder="1" applyAlignment="1">
      <alignment horizontal="center" vertical="center" wrapText="1"/>
    </xf>
    <xf numFmtId="166" fontId="8" fillId="0" borderId="2" xfId="0" applyNumberFormat="1" applyFont="1" applyFill="1" applyBorder="1" applyAlignment="1">
      <alignment horizontal="center" vertical="center" wrapText="1" shrinkToFit="1"/>
    </xf>
    <xf numFmtId="165" fontId="2" fillId="0" borderId="3" xfId="0" applyNumberFormat="1" applyFont="1" applyFill="1" applyBorder="1" applyAlignment="1">
      <alignment horizontal="center" vertical="center" wrapText="1" shrinkToFit="1"/>
    </xf>
    <xf numFmtId="165" fontId="2" fillId="3" borderId="0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166" fontId="2" fillId="0" borderId="3" xfId="1" applyNumberFormat="1" applyFont="1" applyFill="1" applyBorder="1" applyAlignment="1">
      <alignment horizontal="center" vertical="center" wrapText="1"/>
    </xf>
    <xf numFmtId="166" fontId="2" fillId="0" borderId="5" xfId="1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 wrapText="1"/>
    </xf>
    <xf numFmtId="165" fontId="2" fillId="0" borderId="3" xfId="0" applyNumberFormat="1" applyFont="1" applyFill="1" applyBorder="1" applyAlignment="1">
      <alignment horizontal="center" vertical="center" wrapText="1"/>
    </xf>
    <xf numFmtId="165" fontId="2" fillId="0" borderId="5" xfId="0" applyNumberFormat="1" applyFont="1" applyFill="1" applyBorder="1" applyAlignment="1">
      <alignment horizontal="center" vertical="center" wrapText="1"/>
    </xf>
    <xf numFmtId="165" fontId="17" fillId="0" borderId="3" xfId="0" applyNumberFormat="1" applyFont="1" applyFill="1" applyBorder="1" applyAlignment="1">
      <alignment horizontal="center" vertical="center" wrapText="1"/>
    </xf>
    <xf numFmtId="165" fontId="17" fillId="0" borderId="5" xfId="0" applyNumberFormat="1" applyFont="1" applyFill="1" applyBorder="1" applyAlignment="1">
      <alignment horizontal="center" vertical="center" wrapText="1"/>
    </xf>
    <xf numFmtId="165" fontId="8" fillId="0" borderId="3" xfId="0" applyNumberFormat="1" applyFont="1" applyFill="1" applyBorder="1" applyAlignment="1">
      <alignment horizontal="center" vertical="center" wrapText="1" shrinkToFit="1"/>
    </xf>
    <xf numFmtId="165" fontId="8" fillId="0" borderId="5" xfId="0" applyNumberFormat="1" applyFont="1" applyFill="1" applyBorder="1" applyAlignment="1">
      <alignment horizontal="center" vertical="center" wrapText="1" shrinkToFit="1"/>
    </xf>
    <xf numFmtId="1" fontId="8" fillId="0" borderId="2" xfId="0" applyNumberFormat="1" applyFont="1" applyFill="1" applyBorder="1" applyAlignment="1">
      <alignment horizontal="center" vertical="center" wrapText="1" shrinkToFit="1"/>
    </xf>
    <xf numFmtId="0" fontId="8" fillId="0" borderId="2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11" fillId="0" borderId="2" xfId="0" applyFont="1" applyFill="1" applyBorder="1" applyAlignment="1">
      <alignment horizontal="center" vertical="center" wrapText="1"/>
    </xf>
    <xf numFmtId="1" fontId="12" fillId="0" borderId="2" xfId="0" applyNumberFormat="1" applyFont="1" applyFill="1" applyBorder="1" applyAlignment="1">
      <alignment horizontal="center" vertical="center" wrapText="1" shrinkToFit="1"/>
    </xf>
    <xf numFmtId="0" fontId="2" fillId="0" borderId="3" xfId="0" applyFont="1" applyFill="1" applyBorder="1" applyAlignment="1">
      <alignment horizontal="left" vertical="top" wrapText="1"/>
    </xf>
    <xf numFmtId="0" fontId="2" fillId="0" borderId="4" xfId="0" applyFont="1" applyFill="1" applyBorder="1" applyAlignment="1">
      <alignment horizontal="left" vertical="top" wrapText="1"/>
    </xf>
    <xf numFmtId="0" fontId="2" fillId="0" borderId="5" xfId="0" applyFont="1" applyFill="1" applyBorder="1" applyAlignment="1">
      <alignment horizontal="left" vertical="top" wrapText="1"/>
    </xf>
    <xf numFmtId="4" fontId="8" fillId="0" borderId="2" xfId="0" applyNumberFormat="1" applyFont="1" applyFill="1" applyBorder="1" applyAlignment="1">
      <alignment vertical="center" wrapText="1" shrinkToFit="1"/>
    </xf>
    <xf numFmtId="0" fontId="2" fillId="0" borderId="7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left" vertical="center" wrapText="1"/>
    </xf>
    <xf numFmtId="4" fontId="8" fillId="0" borderId="9" xfId="0" applyNumberFormat="1" applyFont="1" applyFill="1" applyBorder="1" applyAlignment="1">
      <alignment vertical="center" wrapText="1" shrinkToFit="1"/>
    </xf>
    <xf numFmtId="4" fontId="2" fillId="0" borderId="9" xfId="0" applyNumberFormat="1" applyFont="1" applyFill="1" applyBorder="1" applyAlignment="1">
      <alignment vertical="center" wrapText="1" shrinkToFit="1"/>
    </xf>
    <xf numFmtId="0" fontId="2" fillId="0" borderId="4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right" vertical="center" wrapText="1"/>
    </xf>
    <xf numFmtId="164" fontId="1" fillId="0" borderId="0" xfId="0" applyNumberFormat="1" applyFont="1" applyFill="1" applyBorder="1" applyAlignment="1">
      <alignment horizontal="center" vertical="center" wrapText="1"/>
    </xf>
    <xf numFmtId="4" fontId="8" fillId="0" borderId="0" xfId="0" applyNumberFormat="1" applyFont="1" applyFill="1" applyBorder="1" applyAlignment="1">
      <alignment horizontal="right" vertical="center" wrapText="1" shrinkToFit="1"/>
    </xf>
    <xf numFmtId="0" fontId="2" fillId="0" borderId="2" xfId="0" applyFont="1" applyFill="1" applyBorder="1" applyAlignment="1">
      <alignment horizontal="center" vertical="center" wrapText="1"/>
    </xf>
    <xf numFmtId="4" fontId="8" fillId="0" borderId="2" xfId="0" applyNumberFormat="1" applyFont="1" applyFill="1" applyBorder="1" applyAlignment="1">
      <alignment horizontal="right" vertical="center" wrapText="1" shrinkToFit="1"/>
    </xf>
    <xf numFmtId="4" fontId="2" fillId="0" borderId="2" xfId="0" applyNumberFormat="1" applyFont="1" applyFill="1" applyBorder="1" applyAlignment="1">
      <alignment horizontal="right" vertical="center" wrapText="1" shrinkToFit="1"/>
    </xf>
    <xf numFmtId="4" fontId="8" fillId="2" borderId="2" xfId="0" applyNumberFormat="1" applyFont="1" applyFill="1" applyBorder="1" applyAlignment="1">
      <alignment horizontal="right" vertical="center" wrapText="1" shrinkToFit="1"/>
    </xf>
    <xf numFmtId="4" fontId="2" fillId="0" borderId="0" xfId="0" applyNumberFormat="1" applyFont="1" applyFill="1" applyBorder="1" applyAlignment="1">
      <alignment horizontal="center" vertical="center" wrapText="1" shrinkToFit="1"/>
    </xf>
    <xf numFmtId="0" fontId="9" fillId="0" borderId="2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4" fillId="0" borderId="0" xfId="1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10" fillId="0" borderId="0" xfId="1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left" vertical="top" wrapText="1"/>
    </xf>
    <xf numFmtId="0" fontId="3" fillId="0" borderId="0" xfId="1" applyFont="1" applyFill="1" applyBorder="1" applyAlignment="1">
      <alignment horizontal="left" vertical="top" wrapText="1"/>
    </xf>
    <xf numFmtId="0" fontId="2" fillId="0" borderId="0" xfId="1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</cellXfs>
  <cellStyles count="7">
    <cellStyle name="Звичайний" xfId="0" builtinId="0"/>
    <cellStyle name="Звичайний 2" xfId="2"/>
    <cellStyle name="Звичайний 3" xfId="3"/>
    <cellStyle name="Обычный 2" xfId="1"/>
    <cellStyle name="Обычный 2 2" xfId="4"/>
    <cellStyle name="Обычный 3" xfId="5"/>
    <cellStyle name="Финансовый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T129"/>
  <sheetViews>
    <sheetView tabSelected="1" view="pageBreakPreview" topLeftCell="A4" zoomScaleNormal="100" zoomScaleSheetLayoutView="100" workbookViewId="0">
      <selection activeCell="G3" sqref="G3:K3"/>
    </sheetView>
  </sheetViews>
  <sheetFormatPr defaultColWidth="9.33203125" defaultRowHeight="12.75" x14ac:dyDescent="0.2"/>
  <cols>
    <col min="1" max="1" width="22.5" style="1" customWidth="1"/>
    <col min="2" max="2" width="47.33203125" style="1" customWidth="1"/>
    <col min="3" max="3" width="17" style="1" customWidth="1"/>
    <col min="4" max="4" width="23.1640625" style="1" customWidth="1"/>
    <col min="5" max="5" width="28.33203125" style="1" customWidth="1"/>
    <col min="6" max="6" width="2.6640625" style="1" customWidth="1"/>
    <col min="7" max="7" width="35" style="1" customWidth="1"/>
    <col min="8" max="8" width="16.5" style="1" customWidth="1"/>
    <col min="9" max="9" width="16" style="1" customWidth="1"/>
    <col min="10" max="10" width="9.33203125" style="1"/>
    <col min="11" max="11" width="22.33203125" style="1" customWidth="1"/>
    <col min="12" max="12" width="20.33203125" style="1" customWidth="1"/>
    <col min="13" max="13" width="16.33203125" style="1" customWidth="1"/>
    <col min="14" max="14" width="20.5" style="1" customWidth="1"/>
    <col min="15" max="15" width="29.1640625" style="1" customWidth="1"/>
    <col min="16" max="17" width="9.33203125" style="1"/>
    <col min="18" max="18" width="12.1640625" style="1" customWidth="1"/>
    <col min="19" max="19" width="9.33203125" style="1"/>
    <col min="20" max="20" width="19.6640625" style="1" customWidth="1"/>
    <col min="21" max="16384" width="9.33203125" style="1"/>
  </cols>
  <sheetData>
    <row r="1" spans="1:11" ht="3" customHeight="1" x14ac:dyDescent="0.2"/>
    <row r="2" spans="1:11" ht="89.25" customHeight="1" x14ac:dyDescent="0.2">
      <c r="B2" s="2"/>
      <c r="C2" s="2"/>
      <c r="D2" s="2"/>
      <c r="E2" s="2"/>
      <c r="F2" s="2"/>
      <c r="G2" s="122" t="s">
        <v>0</v>
      </c>
      <c r="H2" s="123"/>
      <c r="I2" s="123"/>
      <c r="J2" s="123"/>
      <c r="K2" s="123"/>
    </row>
    <row r="3" spans="1:11" ht="123" customHeight="1" x14ac:dyDescent="0.2">
      <c r="B3" s="2"/>
      <c r="C3" s="2"/>
      <c r="D3" s="2"/>
      <c r="E3" s="2"/>
      <c r="F3" s="2"/>
      <c r="G3" s="124" t="s">
        <v>145</v>
      </c>
      <c r="H3" s="124"/>
      <c r="I3" s="124"/>
      <c r="J3" s="124"/>
      <c r="K3" s="124"/>
    </row>
    <row r="4" spans="1:11" ht="40.5" customHeight="1" x14ac:dyDescent="0.2">
      <c r="A4" s="125" t="s">
        <v>1</v>
      </c>
      <c r="B4" s="126"/>
      <c r="C4" s="126"/>
      <c r="D4" s="126"/>
      <c r="E4" s="126"/>
      <c r="F4" s="126"/>
      <c r="G4" s="126"/>
      <c r="H4" s="126"/>
      <c r="I4" s="126"/>
      <c r="J4" s="126"/>
      <c r="K4" s="126"/>
    </row>
    <row r="5" spans="1:11" ht="129" customHeight="1" x14ac:dyDescent="0.2">
      <c r="A5" s="3" t="s">
        <v>2</v>
      </c>
      <c r="B5" s="120" t="s">
        <v>3</v>
      </c>
      <c r="C5" s="120"/>
      <c r="D5" s="120"/>
      <c r="E5" s="120"/>
      <c r="F5" s="120"/>
      <c r="G5" s="119" t="s">
        <v>4</v>
      </c>
      <c r="H5" s="119"/>
      <c r="I5" s="119"/>
      <c r="J5" s="119"/>
      <c r="K5" s="119"/>
    </row>
    <row r="6" spans="1:11" ht="119.25" customHeight="1" x14ac:dyDescent="0.2">
      <c r="A6" s="4" t="s">
        <v>5</v>
      </c>
      <c r="B6" s="120" t="s">
        <v>6</v>
      </c>
      <c r="C6" s="120"/>
      <c r="D6" s="120"/>
      <c r="E6" s="120"/>
      <c r="F6" s="120"/>
      <c r="G6" s="120" t="s">
        <v>7</v>
      </c>
      <c r="H6" s="120"/>
      <c r="I6" s="120"/>
      <c r="J6" s="120"/>
      <c r="K6" s="120"/>
    </row>
    <row r="7" spans="1:11" ht="143.25" customHeight="1" x14ac:dyDescent="0.2">
      <c r="A7" s="4" t="s">
        <v>8</v>
      </c>
      <c r="B7" s="119" t="s">
        <v>9</v>
      </c>
      <c r="C7" s="120"/>
      <c r="D7" s="5" t="s">
        <v>10</v>
      </c>
      <c r="E7" s="121" t="s">
        <v>11</v>
      </c>
      <c r="F7" s="120"/>
      <c r="G7" s="119" t="s">
        <v>12</v>
      </c>
      <c r="H7" s="120"/>
      <c r="I7" s="120"/>
      <c r="J7" s="120"/>
      <c r="K7" s="120"/>
    </row>
    <row r="8" spans="1:11" ht="21.75" customHeight="1" x14ac:dyDescent="0.2">
      <c r="A8" s="92" t="s">
        <v>13</v>
      </c>
      <c r="B8" s="92"/>
      <c r="C8" s="92"/>
      <c r="D8" s="92"/>
      <c r="E8" s="92"/>
      <c r="F8" s="92"/>
      <c r="G8" s="92"/>
      <c r="H8" s="92"/>
      <c r="I8" s="92"/>
      <c r="J8" s="92"/>
      <c r="K8" s="92"/>
    </row>
    <row r="9" spans="1:11" ht="16.5" customHeight="1" x14ac:dyDescent="0.2">
      <c r="A9" s="92" t="s">
        <v>14</v>
      </c>
      <c r="B9" s="92"/>
      <c r="C9" s="92"/>
      <c r="D9" s="92"/>
      <c r="E9" s="92"/>
      <c r="F9" s="92"/>
      <c r="G9" s="92"/>
      <c r="H9" s="92"/>
      <c r="I9" s="92"/>
      <c r="J9" s="92"/>
      <c r="K9" s="92"/>
    </row>
    <row r="10" spans="1:11" ht="22.5" customHeight="1" x14ac:dyDescent="0.2">
      <c r="A10" s="114" t="s">
        <v>15</v>
      </c>
      <c r="B10" s="114"/>
      <c r="C10" s="114"/>
      <c r="D10" s="114"/>
      <c r="E10" s="114"/>
      <c r="F10" s="114"/>
      <c r="G10" s="114"/>
      <c r="H10" s="114"/>
      <c r="I10" s="114"/>
      <c r="J10" s="114"/>
      <c r="K10" s="114"/>
    </row>
    <row r="11" spans="1:11" ht="22.5" customHeight="1" x14ac:dyDescent="0.2">
      <c r="A11" s="114" t="s">
        <v>16</v>
      </c>
      <c r="B11" s="114"/>
      <c r="C11" s="114"/>
      <c r="D11" s="114"/>
      <c r="E11" s="114"/>
      <c r="F11" s="114"/>
      <c r="G11" s="114"/>
      <c r="H11" s="114"/>
      <c r="I11" s="114"/>
      <c r="J11" s="6"/>
      <c r="K11" s="6"/>
    </row>
    <row r="12" spans="1:11" ht="18.75" customHeight="1" x14ac:dyDescent="0.2">
      <c r="A12" s="114" t="s">
        <v>17</v>
      </c>
      <c r="B12" s="114"/>
      <c r="C12" s="114"/>
      <c r="D12" s="114"/>
      <c r="E12" s="114"/>
      <c r="F12" s="114"/>
      <c r="G12" s="114"/>
      <c r="H12" s="114"/>
      <c r="I12" s="114"/>
      <c r="J12" s="114"/>
      <c r="K12" s="114"/>
    </row>
    <row r="13" spans="1:11" ht="18.75" customHeight="1" x14ac:dyDescent="0.2">
      <c r="A13" s="114" t="s">
        <v>18</v>
      </c>
      <c r="B13" s="114"/>
      <c r="C13" s="114"/>
      <c r="D13" s="114"/>
      <c r="E13" s="114"/>
      <c r="F13" s="114"/>
      <c r="G13" s="114"/>
      <c r="H13" s="114"/>
      <c r="I13" s="114"/>
      <c r="J13" s="114"/>
      <c r="K13" s="114"/>
    </row>
    <row r="14" spans="1:11" ht="18.75" customHeight="1" x14ac:dyDescent="0.2">
      <c r="A14" s="114" t="s">
        <v>19</v>
      </c>
      <c r="B14" s="114"/>
      <c r="C14" s="114"/>
      <c r="D14" s="114"/>
      <c r="E14" s="114"/>
      <c r="F14" s="114"/>
      <c r="G14" s="114"/>
      <c r="H14" s="114"/>
      <c r="I14" s="114"/>
      <c r="J14" s="114"/>
      <c r="K14" s="114"/>
    </row>
    <row r="15" spans="1:11" ht="18.75" customHeight="1" x14ac:dyDescent="0.2">
      <c r="A15" s="114" t="s">
        <v>20</v>
      </c>
      <c r="B15" s="114"/>
      <c r="C15" s="114"/>
      <c r="D15" s="114"/>
      <c r="E15" s="114"/>
      <c r="F15" s="114"/>
      <c r="G15" s="114"/>
      <c r="H15" s="114"/>
      <c r="I15" s="114"/>
      <c r="J15" s="114"/>
      <c r="K15" s="114"/>
    </row>
    <row r="16" spans="1:11" ht="18.75" customHeight="1" x14ac:dyDescent="0.2">
      <c r="A16" s="114" t="s">
        <v>21</v>
      </c>
      <c r="B16" s="114"/>
      <c r="C16" s="114"/>
      <c r="D16" s="114"/>
      <c r="E16" s="114"/>
      <c r="F16" s="114"/>
      <c r="G16" s="114"/>
      <c r="H16" s="114"/>
      <c r="I16" s="114"/>
      <c r="J16" s="114"/>
      <c r="K16" s="114"/>
    </row>
    <row r="17" spans="1:11" ht="39.75" customHeight="1" x14ac:dyDescent="0.2">
      <c r="A17" s="114" t="s">
        <v>22</v>
      </c>
      <c r="B17" s="114"/>
      <c r="C17" s="114"/>
      <c r="D17" s="114"/>
      <c r="E17" s="114"/>
      <c r="F17" s="114"/>
      <c r="G17" s="114"/>
      <c r="H17" s="114"/>
      <c r="I17" s="114"/>
      <c r="J17" s="114"/>
      <c r="K17" s="114"/>
    </row>
    <row r="18" spans="1:11" ht="32.25" customHeight="1" x14ac:dyDescent="0.2">
      <c r="A18" s="114" t="s">
        <v>23</v>
      </c>
      <c r="B18" s="117"/>
      <c r="C18" s="117"/>
      <c r="D18" s="117"/>
      <c r="E18" s="117"/>
      <c r="F18" s="117"/>
      <c r="G18" s="117"/>
      <c r="H18" s="117"/>
      <c r="I18" s="117"/>
      <c r="J18" s="117"/>
      <c r="K18" s="117"/>
    </row>
    <row r="19" spans="1:11" ht="24" customHeight="1" x14ac:dyDescent="0.2">
      <c r="A19" s="114" t="s">
        <v>24</v>
      </c>
      <c r="B19" s="117"/>
      <c r="C19" s="117"/>
      <c r="D19" s="117"/>
      <c r="E19" s="117"/>
      <c r="F19" s="117"/>
      <c r="G19" s="117"/>
      <c r="H19" s="117"/>
      <c r="I19" s="117"/>
      <c r="J19" s="117"/>
      <c r="K19" s="117"/>
    </row>
    <row r="20" spans="1:11" ht="39" customHeight="1" x14ac:dyDescent="0.2">
      <c r="A20" s="114" t="s">
        <v>25</v>
      </c>
      <c r="B20" s="117"/>
      <c r="C20" s="117"/>
      <c r="D20" s="117"/>
      <c r="E20" s="117"/>
      <c r="F20" s="117"/>
      <c r="G20" s="117"/>
      <c r="H20" s="117"/>
      <c r="I20" s="117"/>
      <c r="J20" s="117"/>
      <c r="K20" s="117"/>
    </row>
    <row r="21" spans="1:11" ht="31.5" customHeight="1" x14ac:dyDescent="0.2">
      <c r="A21" s="115" t="s">
        <v>26</v>
      </c>
      <c r="B21" s="118"/>
      <c r="C21" s="118"/>
      <c r="D21" s="118"/>
      <c r="E21" s="118"/>
      <c r="F21" s="118"/>
      <c r="G21" s="118"/>
      <c r="H21" s="118"/>
      <c r="I21" s="118"/>
      <c r="J21" s="118"/>
      <c r="K21" s="118"/>
    </row>
    <row r="22" spans="1:11" ht="26.25" customHeight="1" x14ac:dyDescent="0.2">
      <c r="A22" s="115" t="s">
        <v>27</v>
      </c>
      <c r="B22" s="118"/>
      <c r="C22" s="118"/>
      <c r="D22" s="118"/>
      <c r="E22" s="118"/>
      <c r="F22" s="118"/>
      <c r="G22" s="118"/>
      <c r="H22" s="118"/>
      <c r="I22" s="118"/>
      <c r="J22" s="118"/>
      <c r="K22" s="118"/>
    </row>
    <row r="23" spans="1:11" ht="30.6" customHeight="1" x14ac:dyDescent="0.2">
      <c r="A23" s="115" t="s">
        <v>28</v>
      </c>
      <c r="B23" s="115"/>
      <c r="C23" s="115"/>
      <c r="D23" s="115"/>
      <c r="E23" s="115"/>
      <c r="F23" s="115"/>
      <c r="G23" s="115"/>
      <c r="H23" s="115"/>
      <c r="I23" s="115"/>
      <c r="J23" s="115"/>
      <c r="K23" s="115"/>
    </row>
    <row r="24" spans="1:11" ht="43.5" customHeight="1" x14ac:dyDescent="0.2">
      <c r="A24" s="115" t="s">
        <v>29</v>
      </c>
      <c r="B24" s="115"/>
      <c r="C24" s="115"/>
      <c r="D24" s="115"/>
      <c r="E24" s="115"/>
      <c r="F24" s="115"/>
      <c r="G24" s="115"/>
      <c r="H24" s="115"/>
      <c r="I24" s="115"/>
      <c r="J24" s="115"/>
      <c r="K24" s="115"/>
    </row>
    <row r="25" spans="1:11" ht="24.75" customHeight="1" x14ac:dyDescent="0.2">
      <c r="A25" s="115" t="s">
        <v>30</v>
      </c>
      <c r="B25" s="115"/>
      <c r="C25" s="115"/>
      <c r="D25" s="115"/>
      <c r="E25" s="115"/>
      <c r="F25" s="115"/>
      <c r="G25" s="115"/>
      <c r="H25" s="115"/>
      <c r="I25" s="115"/>
      <c r="J25" s="115"/>
      <c r="K25" s="115"/>
    </row>
    <row r="26" spans="1:11" ht="35.25" customHeight="1" x14ac:dyDescent="0.2">
      <c r="A26" s="115" t="s">
        <v>31</v>
      </c>
      <c r="B26" s="115"/>
      <c r="C26" s="115"/>
      <c r="D26" s="115"/>
      <c r="E26" s="115"/>
      <c r="F26" s="115"/>
      <c r="G26" s="115"/>
      <c r="H26" s="115"/>
      <c r="I26" s="115"/>
      <c r="J26" s="115"/>
      <c r="K26" s="115"/>
    </row>
    <row r="27" spans="1:11" ht="36" customHeight="1" x14ac:dyDescent="0.2">
      <c r="A27" s="114" t="s">
        <v>32</v>
      </c>
      <c r="B27" s="114"/>
      <c r="C27" s="114"/>
      <c r="D27" s="114"/>
      <c r="E27" s="114"/>
      <c r="F27" s="114"/>
      <c r="G27" s="114"/>
      <c r="H27" s="114"/>
      <c r="I27" s="114"/>
      <c r="J27" s="114"/>
      <c r="K27" s="114"/>
    </row>
    <row r="28" spans="1:11" ht="23.25" customHeight="1" x14ac:dyDescent="0.2">
      <c r="A28" s="114" t="s">
        <v>33</v>
      </c>
      <c r="B28" s="116"/>
      <c r="C28" s="116"/>
      <c r="D28" s="116"/>
      <c r="E28" s="116"/>
      <c r="F28" s="116"/>
      <c r="G28" s="116"/>
      <c r="H28" s="116"/>
      <c r="I28" s="116"/>
      <c r="J28" s="116"/>
      <c r="K28" s="116"/>
    </row>
    <row r="29" spans="1:11" ht="24.75" customHeight="1" x14ac:dyDescent="0.2">
      <c r="A29" s="114" t="s">
        <v>34</v>
      </c>
      <c r="B29" s="114"/>
      <c r="C29" s="114"/>
      <c r="D29" s="114"/>
      <c r="E29" s="114"/>
      <c r="F29" s="114"/>
      <c r="G29" s="114"/>
      <c r="H29" s="114"/>
      <c r="I29" s="114"/>
      <c r="J29" s="114"/>
      <c r="K29" s="114"/>
    </row>
    <row r="30" spans="1:11" ht="36.75" customHeight="1" x14ac:dyDescent="0.2">
      <c r="A30" s="114" t="s">
        <v>35</v>
      </c>
      <c r="B30" s="114"/>
      <c r="C30" s="114"/>
      <c r="D30" s="114"/>
      <c r="E30" s="114"/>
      <c r="F30" s="114"/>
      <c r="G30" s="114"/>
      <c r="H30" s="114"/>
      <c r="I30" s="114"/>
      <c r="J30" s="114"/>
      <c r="K30" s="114"/>
    </row>
    <row r="31" spans="1:11" ht="36.75" customHeight="1" x14ac:dyDescent="0.2">
      <c r="A31" s="114" t="s">
        <v>36</v>
      </c>
      <c r="B31" s="114"/>
      <c r="C31" s="114"/>
      <c r="D31" s="114"/>
      <c r="E31" s="114"/>
      <c r="F31" s="114"/>
      <c r="G31" s="114"/>
      <c r="H31" s="114"/>
      <c r="I31" s="114"/>
      <c r="J31" s="114"/>
      <c r="K31" s="114"/>
    </row>
    <row r="32" spans="1:11" ht="21.75" customHeight="1" x14ac:dyDescent="0.2">
      <c r="A32" s="115" t="s">
        <v>37</v>
      </c>
      <c r="B32" s="115"/>
      <c r="C32" s="115"/>
      <c r="D32" s="115"/>
      <c r="E32" s="115"/>
      <c r="F32" s="115"/>
      <c r="G32" s="115"/>
      <c r="H32" s="115"/>
      <c r="I32" s="115"/>
      <c r="J32" s="115"/>
      <c r="K32" s="115"/>
    </row>
    <row r="33" spans="1:11" ht="44.25" customHeight="1" x14ac:dyDescent="0.2">
      <c r="A33" s="115" t="s">
        <v>38</v>
      </c>
      <c r="B33" s="115"/>
      <c r="C33" s="115"/>
      <c r="D33" s="115"/>
      <c r="E33" s="115"/>
      <c r="F33" s="115"/>
      <c r="G33" s="115"/>
      <c r="H33" s="115"/>
      <c r="I33" s="115"/>
      <c r="J33" s="115"/>
      <c r="K33" s="115"/>
    </row>
    <row r="34" spans="1:11" ht="33.75" customHeight="1" x14ac:dyDescent="0.2">
      <c r="A34" s="114" t="s">
        <v>39</v>
      </c>
      <c r="B34" s="114"/>
      <c r="C34" s="114"/>
      <c r="D34" s="114"/>
      <c r="E34" s="114"/>
      <c r="F34" s="114"/>
      <c r="G34" s="114"/>
      <c r="H34" s="114"/>
      <c r="I34" s="114"/>
      <c r="J34" s="114"/>
      <c r="K34" s="114"/>
    </row>
    <row r="35" spans="1:11" ht="57.75" customHeight="1" x14ac:dyDescent="0.2">
      <c r="A35" s="114" t="s">
        <v>40</v>
      </c>
      <c r="B35" s="114"/>
      <c r="C35" s="114"/>
      <c r="D35" s="114"/>
      <c r="E35" s="114"/>
      <c r="F35" s="114"/>
      <c r="G35" s="114"/>
      <c r="H35" s="114"/>
      <c r="I35" s="114"/>
      <c r="J35" s="114"/>
      <c r="K35" s="114"/>
    </row>
    <row r="36" spans="1:11" ht="36.75" customHeight="1" x14ac:dyDescent="0.2">
      <c r="A36" s="114" t="s">
        <v>41</v>
      </c>
      <c r="B36" s="114"/>
      <c r="C36" s="114"/>
      <c r="D36" s="114"/>
      <c r="E36" s="114"/>
      <c r="F36" s="114"/>
      <c r="G36" s="114"/>
      <c r="H36" s="114"/>
      <c r="I36" s="114"/>
      <c r="J36" s="114"/>
      <c r="K36" s="114"/>
    </row>
    <row r="37" spans="1:11" ht="21.75" customHeight="1" x14ac:dyDescent="0.2">
      <c r="A37" s="114" t="s">
        <v>42</v>
      </c>
      <c r="B37" s="114"/>
      <c r="C37" s="114"/>
      <c r="D37" s="114"/>
      <c r="E37" s="114"/>
      <c r="F37" s="114"/>
      <c r="G37" s="114"/>
      <c r="H37" s="114"/>
      <c r="I37" s="114"/>
      <c r="J37" s="114"/>
      <c r="K37" s="114"/>
    </row>
    <row r="38" spans="1:11" ht="24" customHeight="1" x14ac:dyDescent="0.2">
      <c r="A38" s="114" t="s">
        <v>43</v>
      </c>
      <c r="B38" s="114"/>
      <c r="C38" s="114"/>
      <c r="D38" s="114"/>
      <c r="E38" s="114"/>
      <c r="F38" s="114"/>
      <c r="G38" s="114"/>
      <c r="H38" s="114"/>
      <c r="I38" s="114"/>
      <c r="J38" s="114"/>
      <c r="K38" s="114"/>
    </row>
    <row r="39" spans="1:11" ht="18" customHeight="1" x14ac:dyDescent="0.2">
      <c r="A39" s="114" t="s">
        <v>44</v>
      </c>
      <c r="B39" s="114"/>
      <c r="C39" s="114"/>
      <c r="D39" s="114"/>
      <c r="E39" s="114"/>
      <c r="F39" s="114"/>
      <c r="G39" s="114"/>
      <c r="H39" s="114"/>
      <c r="I39" s="114"/>
      <c r="J39" s="114"/>
      <c r="K39" s="114"/>
    </row>
    <row r="40" spans="1:11" ht="24" customHeight="1" x14ac:dyDescent="0.2">
      <c r="A40" s="114" t="s">
        <v>45</v>
      </c>
      <c r="B40" s="114"/>
      <c r="C40" s="114"/>
      <c r="D40" s="114"/>
      <c r="E40" s="114"/>
      <c r="F40" s="114"/>
      <c r="G40" s="114"/>
      <c r="H40" s="114"/>
      <c r="I40" s="114"/>
      <c r="J40" s="114"/>
      <c r="K40" s="114"/>
    </row>
    <row r="41" spans="1:11" ht="24" customHeight="1" x14ac:dyDescent="0.2">
      <c r="A41" s="113" t="s">
        <v>46</v>
      </c>
      <c r="B41" s="113"/>
      <c r="C41" s="113"/>
      <c r="D41" s="113"/>
      <c r="E41" s="113"/>
      <c r="F41" s="113"/>
      <c r="G41" s="113"/>
      <c r="H41" s="113"/>
      <c r="I41" s="113"/>
      <c r="J41" s="113"/>
      <c r="K41" s="113"/>
    </row>
    <row r="42" spans="1:11" ht="24" customHeight="1" x14ac:dyDescent="0.2">
      <c r="A42" s="113" t="s">
        <v>47</v>
      </c>
      <c r="B42" s="113"/>
      <c r="C42" s="113"/>
      <c r="D42" s="113"/>
      <c r="E42" s="113"/>
      <c r="F42" s="113"/>
      <c r="G42" s="113"/>
      <c r="H42" s="113"/>
      <c r="I42" s="113"/>
      <c r="J42" s="113"/>
      <c r="K42" s="113"/>
    </row>
    <row r="43" spans="1:11" ht="24" customHeight="1" x14ac:dyDescent="0.2">
      <c r="A43" s="114" t="s">
        <v>48</v>
      </c>
      <c r="B43" s="114"/>
      <c r="C43" s="114"/>
      <c r="D43" s="114"/>
      <c r="E43" s="114"/>
      <c r="F43" s="114"/>
      <c r="G43" s="114"/>
      <c r="H43" s="114"/>
      <c r="I43" s="114"/>
      <c r="J43" s="114"/>
      <c r="K43" s="114"/>
    </row>
    <row r="44" spans="1:11" ht="24" customHeight="1" x14ac:dyDescent="0.2">
      <c r="A44" s="113" t="s">
        <v>49</v>
      </c>
      <c r="B44" s="113"/>
      <c r="C44" s="113"/>
      <c r="D44" s="113"/>
      <c r="E44" s="113"/>
      <c r="F44" s="113"/>
      <c r="G44" s="113"/>
      <c r="H44" s="113"/>
      <c r="I44" s="113"/>
      <c r="J44" s="113"/>
      <c r="K44" s="113"/>
    </row>
    <row r="45" spans="1:11" ht="23.25" customHeight="1" x14ac:dyDescent="0.2">
      <c r="A45" s="92" t="s">
        <v>50</v>
      </c>
      <c r="B45" s="92"/>
      <c r="C45" s="92"/>
      <c r="D45" s="92"/>
      <c r="E45" s="92"/>
      <c r="F45" s="92"/>
      <c r="G45" s="92"/>
      <c r="H45" s="92"/>
      <c r="I45" s="92"/>
      <c r="J45" s="92"/>
      <c r="K45" s="92"/>
    </row>
    <row r="46" spans="1:11" ht="9" customHeight="1" x14ac:dyDescent="0.2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</row>
    <row r="47" spans="1:11" ht="21" customHeight="1" x14ac:dyDescent="0.2">
      <c r="A47" s="7" t="s">
        <v>51</v>
      </c>
      <c r="B47" s="93" t="s">
        <v>52</v>
      </c>
      <c r="C47" s="93"/>
      <c r="D47" s="93"/>
      <c r="E47" s="93"/>
      <c r="F47" s="93"/>
      <c r="G47" s="93"/>
      <c r="H47" s="93"/>
      <c r="I47" s="8"/>
      <c r="J47" s="8"/>
      <c r="K47" s="8"/>
    </row>
    <row r="48" spans="1:11" ht="39.75" customHeight="1" x14ac:dyDescent="0.2">
      <c r="A48" s="9">
        <v>1</v>
      </c>
      <c r="B48" s="112" t="s">
        <v>53</v>
      </c>
      <c r="C48" s="59"/>
      <c r="D48" s="59"/>
      <c r="E48" s="59"/>
      <c r="F48" s="59"/>
      <c r="G48" s="59"/>
      <c r="H48" s="59"/>
      <c r="I48" s="8"/>
      <c r="J48" s="8"/>
      <c r="K48" s="8"/>
    </row>
    <row r="49" spans="1:11" ht="26.25" customHeight="1" x14ac:dyDescent="0.2">
      <c r="A49" s="9">
        <v>2</v>
      </c>
      <c r="B49" s="112" t="s">
        <v>54</v>
      </c>
      <c r="C49" s="59"/>
      <c r="D49" s="59"/>
      <c r="E49" s="59"/>
      <c r="F49" s="59"/>
      <c r="G49" s="59"/>
      <c r="H49" s="59"/>
      <c r="I49" s="8"/>
      <c r="J49" s="8"/>
      <c r="K49" s="8"/>
    </row>
    <row r="50" spans="1:11" ht="35.25" customHeight="1" x14ac:dyDescent="0.2">
      <c r="A50" s="9">
        <v>3</v>
      </c>
      <c r="B50" s="112" t="s">
        <v>55</v>
      </c>
      <c r="C50" s="59"/>
      <c r="D50" s="59"/>
      <c r="E50" s="59"/>
      <c r="F50" s="59"/>
      <c r="G50" s="59"/>
      <c r="H50" s="59"/>
      <c r="I50" s="8"/>
      <c r="J50" s="8"/>
      <c r="K50" s="8"/>
    </row>
    <row r="51" spans="1:11" ht="12" customHeight="1" x14ac:dyDescent="0.2">
      <c r="A51" s="10"/>
      <c r="B51" s="3"/>
      <c r="C51" s="3"/>
      <c r="D51" s="3"/>
      <c r="E51" s="3"/>
      <c r="F51" s="3"/>
      <c r="G51" s="3"/>
      <c r="H51" s="3"/>
      <c r="I51" s="8"/>
      <c r="J51" s="8"/>
      <c r="K51" s="8"/>
    </row>
    <row r="52" spans="1:11" ht="18" customHeight="1" x14ac:dyDescent="0.2">
      <c r="A52" s="92" t="s">
        <v>56</v>
      </c>
      <c r="B52" s="92"/>
      <c r="C52" s="92"/>
      <c r="D52" s="92"/>
      <c r="E52" s="92"/>
      <c r="F52" s="92"/>
      <c r="G52" s="92"/>
      <c r="H52" s="92"/>
      <c r="I52" s="92"/>
      <c r="J52" s="92"/>
      <c r="K52" s="92"/>
    </row>
    <row r="53" spans="1:11" ht="4.5" customHeight="1" x14ac:dyDescent="0.2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</row>
    <row r="54" spans="1:11" ht="17.25" customHeight="1" x14ac:dyDescent="0.2">
      <c r="A54" s="92" t="s">
        <v>57</v>
      </c>
      <c r="B54" s="92"/>
      <c r="C54" s="92"/>
      <c r="D54" s="92"/>
      <c r="E54" s="92"/>
      <c r="F54" s="92"/>
      <c r="G54" s="92"/>
      <c r="H54" s="92"/>
      <c r="I54" s="92"/>
      <c r="J54" s="92"/>
      <c r="K54" s="92"/>
    </row>
    <row r="55" spans="1:11" ht="5.25" customHeight="1" x14ac:dyDescent="0.2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</row>
    <row r="56" spans="1:11" ht="18" customHeight="1" x14ac:dyDescent="0.2">
      <c r="A56" s="7" t="s">
        <v>51</v>
      </c>
      <c r="B56" s="93" t="s">
        <v>58</v>
      </c>
      <c r="C56" s="93"/>
      <c r="D56" s="93"/>
      <c r="E56" s="93"/>
      <c r="F56" s="93"/>
      <c r="G56" s="93"/>
      <c r="H56" s="93"/>
      <c r="I56" s="8"/>
      <c r="J56" s="8"/>
      <c r="K56" s="8"/>
    </row>
    <row r="57" spans="1:11" ht="19.5" customHeight="1" x14ac:dyDescent="0.2">
      <c r="A57" s="11">
        <v>1</v>
      </c>
      <c r="B57" s="79" t="s">
        <v>59</v>
      </c>
      <c r="C57" s="103"/>
      <c r="D57" s="103"/>
      <c r="E57" s="103"/>
      <c r="F57" s="103"/>
      <c r="G57" s="103"/>
      <c r="H57" s="80"/>
      <c r="I57" s="8"/>
      <c r="J57" s="8"/>
      <c r="K57" s="8"/>
    </row>
    <row r="58" spans="1:11" ht="21" customHeight="1" x14ac:dyDescent="0.2">
      <c r="A58" s="11">
        <v>2</v>
      </c>
      <c r="B58" s="79" t="s">
        <v>60</v>
      </c>
      <c r="C58" s="103"/>
      <c r="D58" s="103"/>
      <c r="E58" s="103"/>
      <c r="F58" s="103"/>
      <c r="G58" s="103"/>
      <c r="H58" s="80"/>
      <c r="I58" s="8"/>
      <c r="J58" s="8"/>
      <c r="K58" s="8"/>
    </row>
    <row r="59" spans="1:11" ht="19.5" customHeight="1" x14ac:dyDescent="0.2">
      <c r="A59" s="11">
        <v>3</v>
      </c>
      <c r="B59" s="79" t="s">
        <v>61</v>
      </c>
      <c r="C59" s="103"/>
      <c r="D59" s="103"/>
      <c r="E59" s="103"/>
      <c r="F59" s="103"/>
      <c r="G59" s="103"/>
      <c r="H59" s="80"/>
      <c r="I59" s="8"/>
      <c r="J59" s="8"/>
      <c r="K59" s="8"/>
    </row>
    <row r="60" spans="1:11" ht="18" customHeight="1" x14ac:dyDescent="0.2">
      <c r="A60" s="11">
        <v>4</v>
      </c>
      <c r="B60" s="79" t="s">
        <v>62</v>
      </c>
      <c r="C60" s="103"/>
      <c r="D60" s="103"/>
      <c r="E60" s="103"/>
      <c r="F60" s="103"/>
      <c r="G60" s="103"/>
      <c r="H60" s="80"/>
      <c r="I60" s="8"/>
      <c r="J60" s="8"/>
      <c r="K60" s="8"/>
    </row>
    <row r="61" spans="1:11" ht="21.75" customHeight="1" x14ac:dyDescent="0.2">
      <c r="A61" s="11">
        <v>5</v>
      </c>
      <c r="B61" s="79" t="s">
        <v>63</v>
      </c>
      <c r="C61" s="103"/>
      <c r="D61" s="103"/>
      <c r="E61" s="103"/>
      <c r="F61" s="103"/>
      <c r="G61" s="103"/>
      <c r="H61" s="80"/>
      <c r="I61" s="8"/>
      <c r="J61" s="8"/>
      <c r="K61" s="8"/>
    </row>
    <row r="62" spans="1:11" ht="9" customHeight="1" x14ac:dyDescent="0.2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</row>
    <row r="63" spans="1:11" ht="15.75" x14ac:dyDescent="0.2">
      <c r="A63" s="92" t="s">
        <v>64</v>
      </c>
      <c r="B63" s="92"/>
      <c r="C63" s="92"/>
      <c r="D63" s="92"/>
      <c r="E63" s="92"/>
      <c r="F63" s="92"/>
      <c r="G63" s="92"/>
      <c r="H63" s="92"/>
      <c r="I63" s="8"/>
      <c r="J63" s="8"/>
      <c r="K63" s="8"/>
    </row>
    <row r="64" spans="1:11" ht="14.25" customHeight="1" x14ac:dyDescent="0.2">
      <c r="A64" s="104" t="s">
        <v>65</v>
      </c>
      <c r="B64" s="104"/>
      <c r="C64" s="104"/>
      <c r="D64" s="104"/>
      <c r="E64" s="104"/>
      <c r="F64" s="104"/>
      <c r="G64" s="104"/>
      <c r="H64" s="104"/>
      <c r="I64" s="104"/>
      <c r="J64" s="4"/>
      <c r="K64" s="4"/>
    </row>
    <row r="65" spans="1:20" s="15" customFormat="1" ht="32.25" customHeight="1" x14ac:dyDescent="0.2">
      <c r="A65" s="12" t="s">
        <v>51</v>
      </c>
      <c r="B65" s="93" t="s">
        <v>66</v>
      </c>
      <c r="C65" s="93"/>
      <c r="D65" s="93" t="s">
        <v>67</v>
      </c>
      <c r="E65" s="93"/>
      <c r="F65" s="93" t="s">
        <v>68</v>
      </c>
      <c r="G65" s="93"/>
      <c r="H65" s="93" t="s">
        <v>69</v>
      </c>
      <c r="I65" s="93"/>
      <c r="J65" s="13"/>
      <c r="K65" s="14"/>
    </row>
    <row r="66" spans="1:20" ht="15.75" x14ac:dyDescent="0.2">
      <c r="A66" s="16">
        <v>1</v>
      </c>
      <c r="B66" s="94">
        <v>2</v>
      </c>
      <c r="C66" s="94"/>
      <c r="D66" s="94">
        <v>3</v>
      </c>
      <c r="E66" s="94"/>
      <c r="F66" s="94">
        <v>4</v>
      </c>
      <c r="G66" s="94"/>
      <c r="H66" s="94">
        <v>5</v>
      </c>
      <c r="I66" s="94"/>
      <c r="J66" s="17"/>
      <c r="K66" s="8"/>
    </row>
    <row r="67" spans="1:20" ht="34.5" customHeight="1" x14ac:dyDescent="0.2">
      <c r="A67" s="18">
        <v>1</v>
      </c>
      <c r="B67" s="59" t="s">
        <v>70</v>
      </c>
      <c r="C67" s="59"/>
      <c r="D67" s="108">
        <f>482946112-500000-D72+(8697909.56+209303)+464026+10037.05+(39691+9529853)</f>
        <v>501311814.81</v>
      </c>
      <c r="E67" s="108"/>
      <c r="F67" s="109">
        <f>29994940-50853.33+4080+22000+30000+43424.31+20808+80000</f>
        <v>30144398.98</v>
      </c>
      <c r="G67" s="109"/>
      <c r="H67" s="108">
        <f>SUM(D67:G67)</f>
        <v>531456213.79000002</v>
      </c>
      <c r="I67" s="108"/>
      <c r="J67" s="19"/>
      <c r="K67" s="8"/>
      <c r="M67" s="20"/>
    </row>
    <row r="68" spans="1:20" ht="38.25" customHeight="1" x14ac:dyDescent="0.2">
      <c r="A68" s="18">
        <v>2</v>
      </c>
      <c r="B68" s="59" t="s">
        <v>71</v>
      </c>
      <c r="C68" s="59"/>
      <c r="D68" s="108">
        <v>53766100</v>
      </c>
      <c r="E68" s="108"/>
      <c r="F68" s="109">
        <f>55889060-4080-22000-22999-43424.31-20808</f>
        <v>55775748.689999998</v>
      </c>
      <c r="G68" s="109"/>
      <c r="H68" s="108">
        <f t="shared" ref="H68:H71" si="0">SUM(D68:G68)</f>
        <v>109541848.69</v>
      </c>
      <c r="I68" s="108"/>
      <c r="J68" s="19"/>
      <c r="K68" s="8"/>
      <c r="L68" s="21"/>
      <c r="M68" s="20"/>
    </row>
    <row r="69" spans="1:20" ht="36" customHeight="1" x14ac:dyDescent="0.2">
      <c r="A69" s="18">
        <v>3</v>
      </c>
      <c r="B69" s="59" t="s">
        <v>72</v>
      </c>
      <c r="C69" s="59"/>
      <c r="D69" s="108">
        <v>500000</v>
      </c>
      <c r="E69" s="108"/>
      <c r="F69" s="109">
        <v>0</v>
      </c>
      <c r="G69" s="109"/>
      <c r="H69" s="108">
        <f t="shared" si="0"/>
        <v>500000</v>
      </c>
      <c r="I69" s="108"/>
      <c r="J69" s="19"/>
      <c r="K69" s="8"/>
      <c r="L69" s="20"/>
      <c r="M69" s="20"/>
    </row>
    <row r="70" spans="1:20" ht="34.5" customHeight="1" x14ac:dyDescent="0.2">
      <c r="A70" s="18">
        <v>4</v>
      </c>
      <c r="B70" s="59" t="s">
        <v>73</v>
      </c>
      <c r="C70" s="59"/>
      <c r="D70" s="109">
        <v>0</v>
      </c>
      <c r="E70" s="109"/>
      <c r="F70" s="109">
        <f>80000+(6030000+149520-30000-149520)+1832317</f>
        <v>7912317</v>
      </c>
      <c r="G70" s="109"/>
      <c r="H70" s="108">
        <f t="shared" si="0"/>
        <v>7912317</v>
      </c>
      <c r="I70" s="108"/>
      <c r="J70" s="19"/>
      <c r="K70" s="8"/>
      <c r="L70" s="111"/>
      <c r="M70" s="111"/>
      <c r="N70" s="111"/>
      <c r="O70" s="22"/>
    </row>
    <row r="71" spans="1:20" ht="34.5" customHeight="1" x14ac:dyDescent="0.2">
      <c r="A71" s="18">
        <v>5</v>
      </c>
      <c r="B71" s="59" t="s">
        <v>74</v>
      </c>
      <c r="C71" s="59"/>
      <c r="D71" s="109">
        <v>0</v>
      </c>
      <c r="E71" s="109"/>
      <c r="F71" s="109">
        <f>7125410-41400+500000+32999-80000</f>
        <v>7537009</v>
      </c>
      <c r="G71" s="109"/>
      <c r="H71" s="108">
        <f t="shared" si="0"/>
        <v>7537009</v>
      </c>
      <c r="I71" s="108"/>
      <c r="J71" s="19"/>
      <c r="K71" s="8"/>
      <c r="L71" s="23"/>
      <c r="M71" s="23"/>
      <c r="O71" s="106"/>
      <c r="P71" s="106"/>
      <c r="Q71" s="106"/>
      <c r="R71" s="106"/>
      <c r="S71" s="106"/>
      <c r="T71" s="106"/>
    </row>
    <row r="72" spans="1:20" ht="31.5" customHeight="1" x14ac:dyDescent="0.2">
      <c r="A72" s="18">
        <v>6</v>
      </c>
      <c r="B72" s="59" t="s">
        <v>75</v>
      </c>
      <c r="C72" s="59"/>
      <c r="D72" s="108">
        <f>23123.24+61993.56</f>
        <v>85116.800000000003</v>
      </c>
      <c r="E72" s="108"/>
      <c r="F72" s="109">
        <f>92253.33+179520</f>
        <v>271773.33</v>
      </c>
      <c r="G72" s="109"/>
      <c r="H72" s="108">
        <f t="shared" ref="H72" si="1">SUM(D72:G72)</f>
        <v>356890.13</v>
      </c>
      <c r="I72" s="108"/>
      <c r="J72" s="19"/>
      <c r="K72" s="8"/>
      <c r="L72" s="23"/>
      <c r="M72" s="23"/>
      <c r="O72" s="24"/>
      <c r="P72" s="24"/>
      <c r="Q72" s="24"/>
      <c r="R72" s="24"/>
      <c r="S72" s="24"/>
      <c r="T72" s="24"/>
    </row>
    <row r="73" spans="1:20" ht="21" customHeight="1" x14ac:dyDescent="0.2">
      <c r="A73" s="107" t="s">
        <v>76</v>
      </c>
      <c r="B73" s="107"/>
      <c r="C73" s="107"/>
      <c r="D73" s="108">
        <f>SUM(D67:D72)</f>
        <v>555663031.6099999</v>
      </c>
      <c r="E73" s="108"/>
      <c r="F73" s="109">
        <f>SUM(F67:F72)</f>
        <v>101641247</v>
      </c>
      <c r="G73" s="109"/>
      <c r="H73" s="110">
        <f>SUM(H67:H72)</f>
        <v>657304278.61000001</v>
      </c>
      <c r="I73" s="110"/>
      <c r="J73" s="8"/>
      <c r="K73" s="8"/>
      <c r="O73" s="106"/>
      <c r="P73" s="106"/>
      <c r="Q73" s="106"/>
      <c r="R73" s="106"/>
      <c r="S73" s="106"/>
      <c r="T73" s="106"/>
    </row>
    <row r="74" spans="1:20" ht="15.75" customHeight="1" x14ac:dyDescent="0.2">
      <c r="A74" s="8"/>
      <c r="B74" s="3"/>
      <c r="C74" s="8"/>
      <c r="D74" s="25"/>
      <c r="E74" s="25"/>
      <c r="F74" s="25"/>
      <c r="G74" s="25"/>
      <c r="H74" s="25"/>
      <c r="I74" s="25"/>
      <c r="J74" s="8"/>
      <c r="K74" s="8"/>
      <c r="O74" s="106"/>
      <c r="P74" s="106"/>
      <c r="Q74" s="106"/>
      <c r="R74" s="106"/>
      <c r="S74" s="106"/>
      <c r="T74" s="106"/>
    </row>
    <row r="75" spans="1:20" ht="15.75" x14ac:dyDescent="0.2">
      <c r="A75" s="92" t="s">
        <v>77</v>
      </c>
      <c r="B75" s="92"/>
      <c r="C75" s="92"/>
      <c r="D75" s="92"/>
      <c r="E75" s="92"/>
      <c r="F75" s="92"/>
      <c r="G75" s="92"/>
      <c r="H75" s="92"/>
      <c r="I75" s="8"/>
      <c r="J75" s="8"/>
      <c r="K75" s="8"/>
      <c r="O75" s="106"/>
      <c r="P75" s="106"/>
      <c r="Q75" s="106"/>
      <c r="R75" s="106"/>
      <c r="S75" s="106"/>
      <c r="T75" s="106"/>
    </row>
    <row r="76" spans="1:20" ht="16.5" customHeight="1" x14ac:dyDescent="0.2">
      <c r="A76" s="104" t="s">
        <v>65</v>
      </c>
      <c r="B76" s="104"/>
      <c r="C76" s="104"/>
      <c r="D76" s="104"/>
      <c r="E76" s="104"/>
      <c r="F76" s="104"/>
      <c r="G76" s="104"/>
      <c r="H76" s="104"/>
      <c r="I76" s="104"/>
      <c r="J76" s="4"/>
      <c r="K76" s="4"/>
      <c r="P76" s="105"/>
      <c r="Q76" s="105"/>
      <c r="R76" s="105"/>
      <c r="S76" s="105"/>
      <c r="T76" s="105"/>
    </row>
    <row r="77" spans="1:20" ht="31.5" customHeight="1" x14ac:dyDescent="0.2">
      <c r="A77" s="93" t="s">
        <v>78</v>
      </c>
      <c r="B77" s="93"/>
      <c r="C77" s="93"/>
      <c r="D77" s="93" t="s">
        <v>67</v>
      </c>
      <c r="E77" s="93"/>
      <c r="F77" s="93" t="s">
        <v>68</v>
      </c>
      <c r="G77" s="93"/>
      <c r="H77" s="93" t="s">
        <v>69</v>
      </c>
      <c r="I77" s="93"/>
      <c r="J77" s="8"/>
      <c r="K77" s="8"/>
      <c r="M77" s="20"/>
      <c r="P77" s="105"/>
      <c r="Q77" s="105"/>
      <c r="R77" s="105"/>
      <c r="S77" s="105"/>
      <c r="T77" s="105"/>
    </row>
    <row r="78" spans="1:20" ht="16.5" customHeight="1" x14ac:dyDescent="0.2">
      <c r="A78" s="94">
        <v>1</v>
      </c>
      <c r="B78" s="94"/>
      <c r="C78" s="94"/>
      <c r="D78" s="94">
        <v>2</v>
      </c>
      <c r="E78" s="94"/>
      <c r="F78" s="94">
        <v>3</v>
      </c>
      <c r="G78" s="94"/>
      <c r="H78" s="94">
        <v>4</v>
      </c>
      <c r="I78" s="94"/>
      <c r="J78" s="8"/>
      <c r="K78" s="8"/>
      <c r="P78" s="26"/>
      <c r="Q78" s="26"/>
      <c r="R78" s="26"/>
      <c r="S78" s="26"/>
      <c r="T78" s="26"/>
    </row>
    <row r="79" spans="1:20" ht="44.25" customHeight="1" x14ac:dyDescent="0.2">
      <c r="A79" s="79" t="s">
        <v>79</v>
      </c>
      <c r="B79" s="103"/>
      <c r="C79" s="80"/>
      <c r="D79" s="98">
        <f>D73-500000</f>
        <v>555163031.6099999</v>
      </c>
      <c r="E79" s="98"/>
      <c r="F79" s="98">
        <f>F73</f>
        <v>101641247</v>
      </c>
      <c r="G79" s="98"/>
      <c r="H79" s="98">
        <f>F79+D79</f>
        <v>656804278.6099999</v>
      </c>
      <c r="I79" s="98"/>
      <c r="J79" s="8"/>
      <c r="K79" s="8"/>
    </row>
    <row r="80" spans="1:20" ht="87" customHeight="1" x14ac:dyDescent="0.2">
      <c r="A80" s="95" t="s">
        <v>80</v>
      </c>
      <c r="B80" s="96"/>
      <c r="C80" s="97"/>
      <c r="D80" s="98">
        <v>500000</v>
      </c>
      <c r="E80" s="98"/>
      <c r="F80" s="98">
        <f>F74</f>
        <v>0</v>
      </c>
      <c r="G80" s="98"/>
      <c r="H80" s="98">
        <f>F80+D80</f>
        <v>500000</v>
      </c>
      <c r="I80" s="98"/>
      <c r="J80" s="8"/>
      <c r="K80" s="8"/>
    </row>
    <row r="81" spans="1:11" ht="26.25" customHeight="1" x14ac:dyDescent="0.2">
      <c r="A81" s="99" t="s">
        <v>76</v>
      </c>
      <c r="B81" s="100"/>
      <c r="C81" s="100"/>
      <c r="D81" s="101">
        <f>D79+D80</f>
        <v>555663031.6099999</v>
      </c>
      <c r="E81" s="101"/>
      <c r="F81" s="102">
        <f t="shared" ref="F81" si="2">F79+F80</f>
        <v>101641247</v>
      </c>
      <c r="G81" s="102"/>
      <c r="H81" s="101">
        <f t="shared" ref="H81" si="3">H79+H80</f>
        <v>657304278.6099999</v>
      </c>
      <c r="I81" s="101"/>
      <c r="J81" s="8"/>
      <c r="K81" s="8"/>
    </row>
    <row r="82" spans="1:11" ht="15.75" x14ac:dyDescent="0.2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</row>
    <row r="83" spans="1:11" ht="17.25" customHeight="1" x14ac:dyDescent="0.2">
      <c r="A83" s="92" t="s">
        <v>81</v>
      </c>
      <c r="B83" s="92"/>
      <c r="C83" s="92"/>
      <c r="D83" s="92"/>
      <c r="E83" s="92"/>
      <c r="F83" s="92"/>
      <c r="G83" s="92"/>
      <c r="H83" s="92"/>
      <c r="I83" s="8"/>
      <c r="J83" s="8"/>
      <c r="K83" s="8"/>
    </row>
    <row r="84" spans="1:11" ht="49.5" customHeight="1" x14ac:dyDescent="0.2">
      <c r="A84" s="12" t="s">
        <v>51</v>
      </c>
      <c r="B84" s="12" t="s">
        <v>82</v>
      </c>
      <c r="C84" s="12" t="s">
        <v>83</v>
      </c>
      <c r="D84" s="93" t="s">
        <v>84</v>
      </c>
      <c r="E84" s="93"/>
      <c r="F84" s="93" t="s">
        <v>67</v>
      </c>
      <c r="G84" s="93"/>
      <c r="H84" s="93" t="s">
        <v>68</v>
      </c>
      <c r="I84" s="93"/>
      <c r="J84" s="93" t="s">
        <v>69</v>
      </c>
      <c r="K84" s="93"/>
    </row>
    <row r="85" spans="1:11" s="15" customFormat="1" ht="21.95" customHeight="1" x14ac:dyDescent="0.2">
      <c r="A85" s="16">
        <v>1</v>
      </c>
      <c r="B85" s="16">
        <v>2</v>
      </c>
      <c r="C85" s="16">
        <v>3</v>
      </c>
      <c r="D85" s="94">
        <v>4</v>
      </c>
      <c r="E85" s="94"/>
      <c r="F85" s="94">
        <v>5</v>
      </c>
      <c r="G85" s="94"/>
      <c r="H85" s="94">
        <v>6</v>
      </c>
      <c r="I85" s="94"/>
      <c r="J85" s="94">
        <v>7</v>
      </c>
      <c r="K85" s="91"/>
    </row>
    <row r="86" spans="1:11" ht="21.75" customHeight="1" x14ac:dyDescent="0.2">
      <c r="A86" s="18">
        <v>1</v>
      </c>
      <c r="B86" s="27" t="s">
        <v>85</v>
      </c>
      <c r="C86" s="28"/>
      <c r="D86" s="91"/>
      <c r="E86" s="91"/>
      <c r="F86" s="91"/>
      <c r="G86" s="91"/>
      <c r="H86" s="91"/>
      <c r="I86" s="91"/>
      <c r="J86" s="91"/>
      <c r="K86" s="91"/>
    </row>
    <row r="87" spans="1:11" ht="36" customHeight="1" x14ac:dyDescent="0.2">
      <c r="A87" s="29"/>
      <c r="B87" s="30" t="s">
        <v>86</v>
      </c>
      <c r="C87" s="30" t="s">
        <v>87</v>
      </c>
      <c r="D87" s="59" t="s">
        <v>88</v>
      </c>
      <c r="E87" s="59"/>
      <c r="F87" s="90">
        <v>59</v>
      </c>
      <c r="G87" s="90"/>
      <c r="H87" s="91"/>
      <c r="I87" s="91"/>
      <c r="J87" s="90">
        <v>59</v>
      </c>
      <c r="K87" s="90"/>
    </row>
    <row r="88" spans="1:11" ht="35.85" customHeight="1" x14ac:dyDescent="0.2">
      <c r="A88" s="29"/>
      <c r="B88" s="30" t="s">
        <v>89</v>
      </c>
      <c r="C88" s="30" t="s">
        <v>87</v>
      </c>
      <c r="D88" s="59" t="s">
        <v>88</v>
      </c>
      <c r="E88" s="59"/>
      <c r="F88" s="90">
        <v>461</v>
      </c>
      <c r="G88" s="90"/>
      <c r="H88" s="91"/>
      <c r="I88" s="91"/>
      <c r="J88" s="90">
        <f t="shared" ref="J88:J120" si="4">F88+H88</f>
        <v>461</v>
      </c>
      <c r="K88" s="90"/>
    </row>
    <row r="89" spans="1:11" ht="35.85" customHeight="1" x14ac:dyDescent="0.2">
      <c r="A89" s="31"/>
      <c r="B89" s="30" t="s">
        <v>90</v>
      </c>
      <c r="C89" s="30" t="s">
        <v>87</v>
      </c>
      <c r="D89" s="59" t="s">
        <v>91</v>
      </c>
      <c r="E89" s="59"/>
      <c r="F89" s="73">
        <v>2996.53</v>
      </c>
      <c r="G89" s="73"/>
      <c r="H89" s="73">
        <v>121.19</v>
      </c>
      <c r="I89" s="73"/>
      <c r="J89" s="73">
        <f t="shared" si="4"/>
        <v>3117.7200000000003</v>
      </c>
      <c r="K89" s="73"/>
    </row>
    <row r="90" spans="1:11" ht="32.25" customHeight="1" x14ac:dyDescent="0.2">
      <c r="A90" s="31"/>
      <c r="B90" s="30" t="s">
        <v>92</v>
      </c>
      <c r="C90" s="30" t="s">
        <v>87</v>
      </c>
      <c r="D90" s="59" t="s">
        <v>91</v>
      </c>
      <c r="E90" s="59"/>
      <c r="F90" s="73">
        <v>1495.29</v>
      </c>
      <c r="G90" s="73"/>
      <c r="H90" s="73">
        <v>121.19</v>
      </c>
      <c r="I90" s="73"/>
      <c r="J90" s="73">
        <f t="shared" si="4"/>
        <v>1616.48</v>
      </c>
      <c r="K90" s="73"/>
    </row>
    <row r="91" spans="1:11" ht="31.5" customHeight="1" x14ac:dyDescent="0.2">
      <c r="A91" s="31"/>
      <c r="B91" s="32" t="s">
        <v>93</v>
      </c>
      <c r="C91" s="30" t="s">
        <v>87</v>
      </c>
      <c r="D91" s="59" t="s">
        <v>91</v>
      </c>
      <c r="E91" s="59"/>
      <c r="F91" s="73">
        <v>233.25</v>
      </c>
      <c r="G91" s="73"/>
      <c r="H91" s="73"/>
      <c r="I91" s="73"/>
      <c r="J91" s="73">
        <f t="shared" si="4"/>
        <v>233.25</v>
      </c>
      <c r="K91" s="73"/>
    </row>
    <row r="92" spans="1:11" ht="35.25" customHeight="1" x14ac:dyDescent="0.2">
      <c r="A92" s="31"/>
      <c r="B92" s="30" t="s">
        <v>94</v>
      </c>
      <c r="C92" s="30" t="s">
        <v>87</v>
      </c>
      <c r="D92" s="59" t="s">
        <v>91</v>
      </c>
      <c r="E92" s="59"/>
      <c r="F92" s="73">
        <v>1267.99</v>
      </c>
      <c r="G92" s="73"/>
      <c r="H92" s="73"/>
      <c r="I92" s="73"/>
      <c r="J92" s="73">
        <f t="shared" si="4"/>
        <v>1267.99</v>
      </c>
      <c r="K92" s="73"/>
    </row>
    <row r="93" spans="1:11" ht="51.75" customHeight="1" x14ac:dyDescent="0.2">
      <c r="A93" s="31"/>
      <c r="B93" s="33" t="s">
        <v>95</v>
      </c>
      <c r="C93" s="30" t="s">
        <v>96</v>
      </c>
      <c r="D93" s="59" t="s">
        <v>97</v>
      </c>
      <c r="E93" s="59"/>
      <c r="F93" s="73">
        <v>500000</v>
      </c>
      <c r="G93" s="73"/>
      <c r="H93" s="73"/>
      <c r="I93" s="73"/>
      <c r="J93" s="73">
        <f t="shared" si="4"/>
        <v>500000</v>
      </c>
      <c r="K93" s="73"/>
    </row>
    <row r="94" spans="1:11" ht="51.75" customHeight="1" x14ac:dyDescent="0.2">
      <c r="A94" s="34"/>
      <c r="B94" s="30" t="s">
        <v>98</v>
      </c>
      <c r="C94" s="30" t="s">
        <v>96</v>
      </c>
      <c r="D94" s="59" t="s">
        <v>99</v>
      </c>
      <c r="E94" s="59"/>
      <c r="F94" s="73">
        <v>85116.800000000003</v>
      </c>
      <c r="G94" s="73"/>
      <c r="H94" s="73">
        <v>271773.33</v>
      </c>
      <c r="I94" s="73"/>
      <c r="J94" s="73">
        <f>F94+H94</f>
        <v>356890.13</v>
      </c>
      <c r="K94" s="73"/>
    </row>
    <row r="95" spans="1:11" ht="22.5" customHeight="1" x14ac:dyDescent="0.2">
      <c r="A95" s="29">
        <v>2</v>
      </c>
      <c r="B95" s="35" t="s">
        <v>100</v>
      </c>
      <c r="C95" s="30"/>
      <c r="D95" s="59"/>
      <c r="E95" s="59"/>
      <c r="F95" s="74"/>
      <c r="G95" s="74"/>
      <c r="H95" s="75"/>
      <c r="I95" s="75"/>
      <c r="J95" s="88"/>
      <c r="K95" s="89"/>
    </row>
    <row r="96" spans="1:11" s="36" customFormat="1" ht="60.75" customHeight="1" x14ac:dyDescent="0.2">
      <c r="A96" s="31"/>
      <c r="B96" s="30" t="s">
        <v>101</v>
      </c>
      <c r="C96" s="30" t="s">
        <v>102</v>
      </c>
      <c r="D96" s="59" t="s">
        <v>88</v>
      </c>
      <c r="E96" s="59"/>
      <c r="F96" s="71">
        <v>12459</v>
      </c>
      <c r="G96" s="71"/>
      <c r="H96" s="71"/>
      <c r="I96" s="71"/>
      <c r="J96" s="71">
        <f t="shared" ref="J96:J98" si="5">F96+H96</f>
        <v>12459</v>
      </c>
      <c r="K96" s="71"/>
    </row>
    <row r="97" spans="1:13" ht="40.5" customHeight="1" x14ac:dyDescent="0.2">
      <c r="A97" s="29"/>
      <c r="B97" s="37" t="s">
        <v>103</v>
      </c>
      <c r="C97" s="30" t="s">
        <v>102</v>
      </c>
      <c r="D97" s="79" t="s">
        <v>104</v>
      </c>
      <c r="E97" s="80"/>
      <c r="F97" s="68">
        <v>4992</v>
      </c>
      <c r="G97" s="69"/>
      <c r="H97" s="68"/>
      <c r="I97" s="69"/>
      <c r="J97" s="68">
        <f t="shared" si="5"/>
        <v>4992</v>
      </c>
      <c r="K97" s="69"/>
    </row>
    <row r="98" spans="1:13" ht="42.75" customHeight="1" x14ac:dyDescent="0.2">
      <c r="A98" s="29"/>
      <c r="B98" s="37" t="s">
        <v>105</v>
      </c>
      <c r="C98" s="30" t="s">
        <v>102</v>
      </c>
      <c r="D98" s="79" t="s">
        <v>104</v>
      </c>
      <c r="E98" s="80"/>
      <c r="F98" s="68">
        <f>F96-F97</f>
        <v>7467</v>
      </c>
      <c r="G98" s="69"/>
      <c r="H98" s="68"/>
      <c r="I98" s="69"/>
      <c r="J98" s="68">
        <f t="shared" si="5"/>
        <v>7467</v>
      </c>
      <c r="K98" s="69"/>
    </row>
    <row r="99" spans="1:13" ht="40.5" customHeight="1" x14ac:dyDescent="0.2">
      <c r="A99" s="29"/>
      <c r="B99" s="30" t="s">
        <v>106</v>
      </c>
      <c r="C99" s="30" t="s">
        <v>87</v>
      </c>
      <c r="D99" s="79" t="s">
        <v>107</v>
      </c>
      <c r="E99" s="80"/>
      <c r="F99" s="68">
        <v>246</v>
      </c>
      <c r="G99" s="69"/>
      <c r="H99" s="62"/>
      <c r="I99" s="63"/>
      <c r="J99" s="68">
        <v>246</v>
      </c>
      <c r="K99" s="69"/>
    </row>
    <row r="100" spans="1:13" ht="40.5" customHeight="1" x14ac:dyDescent="0.2">
      <c r="A100" s="29"/>
      <c r="B100" s="30" t="s">
        <v>108</v>
      </c>
      <c r="C100" s="30" t="s">
        <v>96</v>
      </c>
      <c r="D100" s="79" t="s">
        <v>107</v>
      </c>
      <c r="E100" s="80"/>
      <c r="F100" s="86">
        <v>19.600000000000001</v>
      </c>
      <c r="G100" s="87"/>
      <c r="H100" s="86">
        <v>29.4</v>
      </c>
      <c r="I100" s="87"/>
      <c r="J100" s="84">
        <f>F100+H100</f>
        <v>49</v>
      </c>
      <c r="K100" s="85"/>
    </row>
    <row r="101" spans="1:13" ht="40.5" customHeight="1" x14ac:dyDescent="0.2">
      <c r="A101" s="29"/>
      <c r="B101" s="30" t="s">
        <v>109</v>
      </c>
      <c r="C101" s="30" t="s">
        <v>96</v>
      </c>
      <c r="D101" s="79" t="s">
        <v>107</v>
      </c>
      <c r="E101" s="80"/>
      <c r="F101" s="86">
        <v>21.56</v>
      </c>
      <c r="G101" s="87"/>
      <c r="H101" s="86">
        <v>32.340000000000003</v>
      </c>
      <c r="I101" s="87"/>
      <c r="J101" s="84">
        <f>F101+H101</f>
        <v>53.900000000000006</v>
      </c>
      <c r="K101" s="85"/>
    </row>
    <row r="102" spans="1:13" s="38" customFormat="1" ht="75" customHeight="1" x14ac:dyDescent="0.2">
      <c r="A102" s="34"/>
      <c r="B102" s="30" t="s">
        <v>110</v>
      </c>
      <c r="C102" s="30" t="s">
        <v>96</v>
      </c>
      <c r="D102" s="79" t="s">
        <v>111</v>
      </c>
      <c r="E102" s="80"/>
      <c r="F102" s="84"/>
      <c r="G102" s="85"/>
      <c r="H102" s="68">
        <v>2</v>
      </c>
      <c r="I102" s="69"/>
      <c r="J102" s="68">
        <f>H102</f>
        <v>2</v>
      </c>
      <c r="K102" s="69"/>
    </row>
    <row r="103" spans="1:13" s="36" customFormat="1" ht="90" customHeight="1" x14ac:dyDescent="0.2">
      <c r="A103" s="39"/>
      <c r="B103" s="30" t="s">
        <v>112</v>
      </c>
      <c r="C103" s="30" t="s">
        <v>96</v>
      </c>
      <c r="D103" s="79" t="s">
        <v>113</v>
      </c>
      <c r="E103" s="80"/>
      <c r="F103" s="81">
        <v>46</v>
      </c>
      <c r="G103" s="82"/>
      <c r="H103" s="68">
        <v>3</v>
      </c>
      <c r="I103" s="69"/>
      <c r="J103" s="68">
        <v>46</v>
      </c>
      <c r="K103" s="69"/>
    </row>
    <row r="104" spans="1:13" s="36" customFormat="1" ht="114.75" customHeight="1" x14ac:dyDescent="0.2">
      <c r="A104" s="31"/>
      <c r="B104" s="30" t="s">
        <v>114</v>
      </c>
      <c r="C104" s="30" t="s">
        <v>96</v>
      </c>
      <c r="D104" s="79" t="s">
        <v>115</v>
      </c>
      <c r="E104" s="80"/>
      <c r="F104" s="81">
        <v>27</v>
      </c>
      <c r="G104" s="82"/>
      <c r="H104" s="68"/>
      <c r="I104" s="69"/>
      <c r="J104" s="68">
        <f>H104+F104</f>
        <v>27</v>
      </c>
      <c r="K104" s="69"/>
    </row>
    <row r="105" spans="1:13" s="36" customFormat="1" ht="111.75" customHeight="1" x14ac:dyDescent="0.2">
      <c r="A105" s="31"/>
      <c r="B105" s="30" t="s">
        <v>116</v>
      </c>
      <c r="C105" s="30" t="s">
        <v>87</v>
      </c>
      <c r="D105" s="79" t="s">
        <v>117</v>
      </c>
      <c r="E105" s="80"/>
      <c r="F105" s="81">
        <v>6</v>
      </c>
      <c r="G105" s="82"/>
      <c r="H105" s="68"/>
      <c r="I105" s="69"/>
      <c r="J105" s="68">
        <f>H105+F105</f>
        <v>6</v>
      </c>
      <c r="K105" s="69"/>
    </row>
    <row r="106" spans="1:13" s="36" customFormat="1" ht="70.5" customHeight="1" x14ac:dyDescent="0.2">
      <c r="A106" s="31"/>
      <c r="B106" s="30" t="s">
        <v>118</v>
      </c>
      <c r="C106" s="30" t="s">
        <v>119</v>
      </c>
      <c r="D106" s="79" t="s">
        <v>107</v>
      </c>
      <c r="E106" s="80"/>
      <c r="F106" s="81">
        <v>6020</v>
      </c>
      <c r="G106" s="82"/>
      <c r="H106" s="68"/>
      <c r="I106" s="69"/>
      <c r="J106" s="68">
        <f>H106+F106</f>
        <v>6020</v>
      </c>
      <c r="K106" s="69"/>
    </row>
    <row r="107" spans="1:13" ht="25.5" customHeight="1" x14ac:dyDescent="0.2">
      <c r="A107" s="29">
        <v>4</v>
      </c>
      <c r="B107" s="27" t="s">
        <v>120</v>
      </c>
      <c r="C107" s="30"/>
      <c r="D107" s="59"/>
      <c r="E107" s="83"/>
      <c r="F107" s="74"/>
      <c r="G107" s="74"/>
      <c r="H107" s="74"/>
      <c r="I107" s="74"/>
      <c r="J107" s="74"/>
      <c r="K107" s="74"/>
    </row>
    <row r="108" spans="1:13" s="36" customFormat="1" ht="51" customHeight="1" x14ac:dyDescent="0.2">
      <c r="A108" s="31"/>
      <c r="B108" s="30" t="s">
        <v>121</v>
      </c>
      <c r="C108" s="30" t="s">
        <v>96</v>
      </c>
      <c r="D108" s="59" t="s">
        <v>107</v>
      </c>
      <c r="E108" s="59"/>
      <c r="F108" s="73">
        <f>ROUND(D79/F96,2)</f>
        <v>44559.199999999997</v>
      </c>
      <c r="G108" s="73"/>
      <c r="H108" s="72">
        <f>ROUND(F79/F96,2)</f>
        <v>8158.06</v>
      </c>
      <c r="I108" s="72"/>
      <c r="J108" s="73">
        <f>ROUND(F108+H108,2)</f>
        <v>52717.26</v>
      </c>
      <c r="K108" s="77"/>
      <c r="L108" s="78"/>
      <c r="M108" s="78"/>
    </row>
    <row r="109" spans="1:13" ht="36" customHeight="1" x14ac:dyDescent="0.2">
      <c r="A109" s="29"/>
      <c r="B109" s="30" t="s">
        <v>122</v>
      </c>
      <c r="C109" s="30" t="s">
        <v>102</v>
      </c>
      <c r="D109" s="59" t="s">
        <v>107</v>
      </c>
      <c r="E109" s="59"/>
      <c r="F109" s="71">
        <f>ROUND(F96/F90,0)</f>
        <v>8</v>
      </c>
      <c r="G109" s="71"/>
      <c r="H109" s="76"/>
      <c r="I109" s="76"/>
      <c r="J109" s="76">
        <f t="shared" ref="J109:J114" si="6">F109+H109</f>
        <v>8</v>
      </c>
      <c r="K109" s="76"/>
    </row>
    <row r="110" spans="1:13" ht="36" customHeight="1" x14ac:dyDescent="0.2">
      <c r="A110" s="29"/>
      <c r="B110" s="30" t="s">
        <v>123</v>
      </c>
      <c r="C110" s="30" t="s">
        <v>102</v>
      </c>
      <c r="D110" s="59" t="s">
        <v>107</v>
      </c>
      <c r="E110" s="59"/>
      <c r="F110" s="71">
        <f>ROUND(F96/F89,0)</f>
        <v>4</v>
      </c>
      <c r="G110" s="71"/>
      <c r="H110" s="76"/>
      <c r="I110" s="76"/>
      <c r="J110" s="76">
        <f t="shared" si="6"/>
        <v>4</v>
      </c>
      <c r="K110" s="76"/>
    </row>
    <row r="111" spans="1:13" s="36" customFormat="1" ht="56.25" customHeight="1" x14ac:dyDescent="0.2">
      <c r="A111" s="34"/>
      <c r="B111" s="30" t="s">
        <v>124</v>
      </c>
      <c r="C111" s="30" t="s">
        <v>96</v>
      </c>
      <c r="D111" s="59" t="s">
        <v>107</v>
      </c>
      <c r="E111" s="59"/>
      <c r="F111" s="72"/>
      <c r="G111" s="72"/>
      <c r="H111" s="73">
        <f>F70/H102</f>
        <v>3956158.5</v>
      </c>
      <c r="I111" s="73"/>
      <c r="J111" s="73">
        <f t="shared" si="6"/>
        <v>3956158.5</v>
      </c>
      <c r="K111" s="73"/>
    </row>
    <row r="112" spans="1:13" s="36" customFormat="1" ht="67.5" customHeight="1" x14ac:dyDescent="0.2">
      <c r="A112" s="40"/>
      <c r="B112" s="41" t="s">
        <v>125</v>
      </c>
      <c r="C112" s="30" t="s">
        <v>96</v>
      </c>
      <c r="D112" s="59" t="s">
        <v>107</v>
      </c>
      <c r="E112" s="59"/>
      <c r="F112" s="72">
        <v>398814.54</v>
      </c>
      <c r="G112" s="72"/>
      <c r="H112" s="72">
        <v>79878.100000000006</v>
      </c>
      <c r="I112" s="72"/>
      <c r="J112" s="73">
        <f t="shared" si="6"/>
        <v>478692.64</v>
      </c>
      <c r="K112" s="73"/>
    </row>
    <row r="113" spans="1:14" s="36" customFormat="1" ht="105.75" customHeight="1" x14ac:dyDescent="0.2">
      <c r="A113" s="34"/>
      <c r="B113" s="41" t="s">
        <v>126</v>
      </c>
      <c r="C113" s="30" t="s">
        <v>96</v>
      </c>
      <c r="D113" s="59" t="s">
        <v>107</v>
      </c>
      <c r="E113" s="59"/>
      <c r="F113" s="72">
        <v>135096.32999999999</v>
      </c>
      <c r="G113" s="72"/>
      <c r="H113" s="72"/>
      <c r="I113" s="72"/>
      <c r="J113" s="73">
        <f t="shared" si="6"/>
        <v>135096.32999999999</v>
      </c>
      <c r="K113" s="73"/>
    </row>
    <row r="114" spans="1:14" s="36" customFormat="1" ht="36" customHeight="1" x14ac:dyDescent="0.2">
      <c r="A114" s="34"/>
      <c r="B114" s="41" t="s">
        <v>127</v>
      </c>
      <c r="C114" s="30" t="s">
        <v>96</v>
      </c>
      <c r="D114" s="59" t="s">
        <v>107</v>
      </c>
      <c r="E114" s="59"/>
      <c r="F114" s="72">
        <f>500000/6</f>
        <v>83333.333333333328</v>
      </c>
      <c r="G114" s="72"/>
      <c r="H114" s="72"/>
      <c r="I114" s="72"/>
      <c r="J114" s="73">
        <f t="shared" si="6"/>
        <v>83333.333333333328</v>
      </c>
      <c r="K114" s="73"/>
    </row>
    <row r="115" spans="1:14" ht="21.75" customHeight="1" x14ac:dyDescent="0.2">
      <c r="A115" s="29">
        <v>5</v>
      </c>
      <c r="B115" s="27" t="s">
        <v>128</v>
      </c>
      <c r="C115" s="30"/>
      <c r="D115" s="59"/>
      <c r="E115" s="59"/>
      <c r="F115" s="74"/>
      <c r="G115" s="74"/>
      <c r="H115" s="75"/>
      <c r="I115" s="75"/>
      <c r="J115" s="74"/>
      <c r="K115" s="74"/>
    </row>
    <row r="116" spans="1:14" ht="34.15" customHeight="1" x14ac:dyDescent="0.2">
      <c r="A116" s="29"/>
      <c r="B116" s="30" t="s">
        <v>129</v>
      </c>
      <c r="C116" s="30" t="s">
        <v>130</v>
      </c>
      <c r="D116" s="59" t="s">
        <v>104</v>
      </c>
      <c r="E116" s="59"/>
      <c r="F116" s="70">
        <v>97</v>
      </c>
      <c r="G116" s="70"/>
      <c r="H116" s="71"/>
      <c r="I116" s="71"/>
      <c r="J116" s="70">
        <f t="shared" si="4"/>
        <v>97</v>
      </c>
      <c r="K116" s="70"/>
    </row>
    <row r="117" spans="1:14" ht="37.5" customHeight="1" x14ac:dyDescent="0.2">
      <c r="A117" s="29"/>
      <c r="B117" s="30" t="s">
        <v>131</v>
      </c>
      <c r="C117" s="30" t="s">
        <v>130</v>
      </c>
      <c r="D117" s="59" t="s">
        <v>104</v>
      </c>
      <c r="E117" s="59"/>
      <c r="F117" s="66">
        <v>58</v>
      </c>
      <c r="G117" s="67"/>
      <c r="H117" s="68"/>
      <c r="I117" s="69"/>
      <c r="J117" s="70">
        <f t="shared" si="4"/>
        <v>58</v>
      </c>
      <c r="K117" s="70"/>
    </row>
    <row r="118" spans="1:14" ht="37.5" customHeight="1" x14ac:dyDescent="0.2">
      <c r="A118" s="34"/>
      <c r="B118" s="42" t="s">
        <v>132</v>
      </c>
      <c r="C118" s="30" t="s">
        <v>130</v>
      </c>
      <c r="D118" s="59" t="s">
        <v>104</v>
      </c>
      <c r="E118" s="59"/>
      <c r="F118" s="66">
        <v>100</v>
      </c>
      <c r="G118" s="67"/>
      <c r="H118" s="68">
        <v>100</v>
      </c>
      <c r="I118" s="69"/>
      <c r="J118" s="70">
        <v>100</v>
      </c>
      <c r="K118" s="70"/>
    </row>
    <row r="119" spans="1:14" ht="41.25" customHeight="1" x14ac:dyDescent="0.2">
      <c r="A119" s="43"/>
      <c r="B119" s="30" t="s">
        <v>133</v>
      </c>
      <c r="C119" s="30" t="s">
        <v>130</v>
      </c>
      <c r="D119" s="59" t="s">
        <v>107</v>
      </c>
      <c r="E119" s="59"/>
      <c r="F119" s="70"/>
      <c r="G119" s="70"/>
      <c r="H119" s="64">
        <v>257.60000000000002</v>
      </c>
      <c r="I119" s="64"/>
      <c r="J119" s="64">
        <f t="shared" si="4"/>
        <v>257.60000000000002</v>
      </c>
      <c r="K119" s="64"/>
    </row>
    <row r="120" spans="1:14" ht="48" customHeight="1" x14ac:dyDescent="0.2">
      <c r="A120" s="29"/>
      <c r="B120" s="30" t="s">
        <v>134</v>
      </c>
      <c r="C120" s="30" t="s">
        <v>130</v>
      </c>
      <c r="D120" s="59" t="s">
        <v>104</v>
      </c>
      <c r="E120" s="59"/>
      <c r="F120" s="60">
        <v>93.6</v>
      </c>
      <c r="G120" s="61"/>
      <c r="H120" s="62"/>
      <c r="I120" s="63"/>
      <c r="J120" s="64">
        <f t="shared" si="4"/>
        <v>93.6</v>
      </c>
      <c r="K120" s="64"/>
    </row>
    <row r="121" spans="1:14" ht="22.5" customHeight="1" x14ac:dyDescent="0.25">
      <c r="A121" s="54" t="s">
        <v>135</v>
      </c>
      <c r="B121" s="54"/>
      <c r="C121" s="44"/>
      <c r="D121" s="44"/>
      <c r="E121" s="44"/>
      <c r="F121" s="44"/>
      <c r="G121" s="44"/>
      <c r="H121" s="44"/>
      <c r="I121" s="44"/>
      <c r="J121" s="44"/>
      <c r="K121" s="44"/>
      <c r="L121" s="45"/>
      <c r="M121" s="45"/>
      <c r="N121" s="45"/>
    </row>
    <row r="122" spans="1:14" ht="24.75" customHeight="1" x14ac:dyDescent="0.25">
      <c r="A122" s="46"/>
      <c r="B122" s="44"/>
      <c r="C122" s="44"/>
      <c r="D122" s="44"/>
      <c r="E122" s="47"/>
      <c r="F122" s="44"/>
      <c r="G122" s="44"/>
      <c r="H122" s="65" t="s">
        <v>136</v>
      </c>
      <c r="I122" s="65"/>
      <c r="J122" s="65"/>
      <c r="K122" s="65"/>
    </row>
    <row r="123" spans="1:14" ht="53.25" customHeight="1" x14ac:dyDescent="0.25">
      <c r="A123" s="54" t="s">
        <v>137</v>
      </c>
      <c r="B123" s="54"/>
      <c r="C123" s="44"/>
      <c r="D123" s="44"/>
      <c r="E123" s="48" t="s">
        <v>138</v>
      </c>
      <c r="F123" s="49"/>
      <c r="G123" s="49"/>
      <c r="H123" s="55" t="s">
        <v>139</v>
      </c>
      <c r="I123" s="56"/>
      <c r="J123" s="56"/>
      <c r="K123" s="56"/>
    </row>
    <row r="124" spans="1:14" s="50" customFormat="1" ht="27" customHeight="1" x14ac:dyDescent="0.25">
      <c r="A124" s="54" t="s">
        <v>140</v>
      </c>
      <c r="B124" s="54"/>
      <c r="C124" s="44"/>
      <c r="D124" s="44"/>
      <c r="E124" s="44"/>
      <c r="F124" s="44"/>
      <c r="G124" s="44"/>
      <c r="H124" s="57"/>
      <c r="I124" s="57"/>
      <c r="J124" s="57"/>
      <c r="K124" s="57"/>
    </row>
    <row r="125" spans="1:14" s="50" customFormat="1" ht="18" customHeight="1" x14ac:dyDescent="0.25">
      <c r="A125" s="46"/>
      <c r="B125" s="44"/>
      <c r="C125" s="44"/>
      <c r="D125" s="44"/>
      <c r="E125" s="47"/>
      <c r="F125" s="44"/>
      <c r="G125" s="44"/>
      <c r="H125" s="58" t="s">
        <v>141</v>
      </c>
      <c r="I125" s="58"/>
      <c r="J125" s="58"/>
      <c r="K125" s="58"/>
    </row>
    <row r="126" spans="1:14" s="50" customFormat="1" ht="48" customHeight="1" x14ac:dyDescent="0.2">
      <c r="A126" s="46" t="s">
        <v>142</v>
      </c>
      <c r="B126" s="52">
        <v>45152</v>
      </c>
      <c r="C126" s="46"/>
      <c r="D126" s="44"/>
      <c r="E126" s="48" t="s">
        <v>138</v>
      </c>
      <c r="F126" s="48"/>
      <c r="G126" s="49"/>
      <c r="H126" s="55" t="s">
        <v>139</v>
      </c>
      <c r="I126" s="56"/>
      <c r="J126" s="56"/>
      <c r="K126" s="56"/>
    </row>
    <row r="127" spans="1:14" s="50" customFormat="1" ht="20.25" customHeight="1" x14ac:dyDescent="0.2">
      <c r="A127" s="51"/>
      <c r="B127" s="53" t="s">
        <v>143</v>
      </c>
      <c r="C127" s="53"/>
      <c r="D127" s="53"/>
      <c r="E127" s="51"/>
      <c r="F127" s="51"/>
      <c r="G127" s="51"/>
      <c r="H127" s="51"/>
      <c r="I127" s="51"/>
      <c r="J127" s="51"/>
      <c r="K127" s="51"/>
    </row>
    <row r="128" spans="1:14" s="50" customFormat="1" ht="20.25" customHeight="1" x14ac:dyDescent="0.2">
      <c r="A128" s="51"/>
      <c r="B128" s="51" t="s">
        <v>144</v>
      </c>
      <c r="C128" s="51"/>
      <c r="D128" s="51"/>
      <c r="E128" s="51"/>
      <c r="F128" s="51"/>
      <c r="G128" s="51"/>
      <c r="H128" s="51"/>
      <c r="I128" s="51"/>
      <c r="J128" s="51"/>
      <c r="K128" s="51"/>
    </row>
    <row r="129" spans="1:11" s="50" customFormat="1" ht="34.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</row>
  </sheetData>
  <mergeCells count="294">
    <mergeCell ref="B7:C7"/>
    <mergeCell ref="E7:F7"/>
    <mergeCell ref="G7:K7"/>
    <mergeCell ref="A8:K8"/>
    <mergeCell ref="A9:K9"/>
    <mergeCell ref="A10:K10"/>
    <mergeCell ref="G2:K2"/>
    <mergeCell ref="G3:K3"/>
    <mergeCell ref="A4:K4"/>
    <mergeCell ref="B5:F5"/>
    <mergeCell ref="G5:K5"/>
    <mergeCell ref="B6:F6"/>
    <mergeCell ref="G6:K6"/>
    <mergeCell ref="A17:K17"/>
    <mergeCell ref="A18:K18"/>
    <mergeCell ref="A19:K19"/>
    <mergeCell ref="A20:K20"/>
    <mergeCell ref="A21:K21"/>
    <mergeCell ref="A22:K22"/>
    <mergeCell ref="A11:I11"/>
    <mergeCell ref="A12:K12"/>
    <mergeCell ref="A13:K13"/>
    <mergeCell ref="A14:K14"/>
    <mergeCell ref="A15:K15"/>
    <mergeCell ref="A16:K16"/>
    <mergeCell ref="A29:K29"/>
    <mergeCell ref="A30:K30"/>
    <mergeCell ref="A31:K31"/>
    <mergeCell ref="A32:K32"/>
    <mergeCell ref="A33:K33"/>
    <mergeCell ref="A34:K34"/>
    <mergeCell ref="A23:K23"/>
    <mergeCell ref="A24:K24"/>
    <mergeCell ref="A25:K25"/>
    <mergeCell ref="A26:K26"/>
    <mergeCell ref="A27:K27"/>
    <mergeCell ref="A28:K28"/>
    <mergeCell ref="A41:K41"/>
    <mergeCell ref="A42:K42"/>
    <mergeCell ref="A43:K43"/>
    <mergeCell ref="A44:K44"/>
    <mergeCell ref="A45:K45"/>
    <mergeCell ref="B47:H47"/>
    <mergeCell ref="A35:K35"/>
    <mergeCell ref="A36:K36"/>
    <mergeCell ref="A37:K37"/>
    <mergeCell ref="A38:K38"/>
    <mergeCell ref="A39:K39"/>
    <mergeCell ref="A40:K40"/>
    <mergeCell ref="B57:H57"/>
    <mergeCell ref="B58:H58"/>
    <mergeCell ref="B59:H59"/>
    <mergeCell ref="B60:H60"/>
    <mergeCell ref="B61:H61"/>
    <mergeCell ref="A63:H63"/>
    <mergeCell ref="B48:H48"/>
    <mergeCell ref="B49:H49"/>
    <mergeCell ref="B50:H50"/>
    <mergeCell ref="A52:K52"/>
    <mergeCell ref="A54:K54"/>
    <mergeCell ref="B56:H56"/>
    <mergeCell ref="A64:I64"/>
    <mergeCell ref="B65:C65"/>
    <mergeCell ref="D65:E65"/>
    <mergeCell ref="F65:G65"/>
    <mergeCell ref="H65:I65"/>
    <mergeCell ref="B66:C66"/>
    <mergeCell ref="D66:E66"/>
    <mergeCell ref="F66:G66"/>
    <mergeCell ref="H66:I66"/>
    <mergeCell ref="B69:C69"/>
    <mergeCell ref="D69:E69"/>
    <mergeCell ref="F69:G69"/>
    <mergeCell ref="H69:I69"/>
    <mergeCell ref="B70:C70"/>
    <mergeCell ref="D70:E70"/>
    <mergeCell ref="F70:G70"/>
    <mergeCell ref="H70:I70"/>
    <mergeCell ref="B67:C67"/>
    <mergeCell ref="D67:E67"/>
    <mergeCell ref="F67:G67"/>
    <mergeCell ref="H67:I67"/>
    <mergeCell ref="B68:C68"/>
    <mergeCell ref="D68:E68"/>
    <mergeCell ref="F68:G68"/>
    <mergeCell ref="H68:I68"/>
    <mergeCell ref="Q71:R71"/>
    <mergeCell ref="S71:T71"/>
    <mergeCell ref="B72:C72"/>
    <mergeCell ref="D72:E72"/>
    <mergeCell ref="F72:G72"/>
    <mergeCell ref="H72:I72"/>
    <mergeCell ref="L70:N70"/>
    <mergeCell ref="B71:C71"/>
    <mergeCell ref="D71:E71"/>
    <mergeCell ref="F71:G71"/>
    <mergeCell ref="H71:I71"/>
    <mergeCell ref="O71:P71"/>
    <mergeCell ref="A76:I76"/>
    <mergeCell ref="P76:T76"/>
    <mergeCell ref="A77:C77"/>
    <mergeCell ref="D77:E77"/>
    <mergeCell ref="F77:G77"/>
    <mergeCell ref="H77:I77"/>
    <mergeCell ref="P77:T77"/>
    <mergeCell ref="S73:T73"/>
    <mergeCell ref="O74:P74"/>
    <mergeCell ref="Q74:R74"/>
    <mergeCell ref="S74:T74"/>
    <mergeCell ref="A75:H75"/>
    <mergeCell ref="O75:P75"/>
    <mergeCell ref="Q75:R75"/>
    <mergeCell ref="S75:T75"/>
    <mergeCell ref="A73:C73"/>
    <mergeCell ref="D73:E73"/>
    <mergeCell ref="F73:G73"/>
    <mergeCell ref="H73:I73"/>
    <mergeCell ref="O73:P73"/>
    <mergeCell ref="Q73:R73"/>
    <mergeCell ref="A80:C80"/>
    <mergeCell ref="D80:E80"/>
    <mergeCell ref="F80:G80"/>
    <mergeCell ref="H80:I80"/>
    <mergeCell ref="A81:C81"/>
    <mergeCell ref="D81:E81"/>
    <mergeCell ref="F81:G81"/>
    <mergeCell ref="H81:I81"/>
    <mergeCell ref="A78:C78"/>
    <mergeCell ref="D78:E78"/>
    <mergeCell ref="F78:G78"/>
    <mergeCell ref="H78:I78"/>
    <mergeCell ref="A79:C79"/>
    <mergeCell ref="D79:E79"/>
    <mergeCell ref="F79:G79"/>
    <mergeCell ref="H79:I79"/>
    <mergeCell ref="A83:H83"/>
    <mergeCell ref="D84:E84"/>
    <mergeCell ref="F84:G84"/>
    <mergeCell ref="H84:I84"/>
    <mergeCell ref="J84:K84"/>
    <mergeCell ref="D85:E85"/>
    <mergeCell ref="F85:G85"/>
    <mergeCell ref="H85:I85"/>
    <mergeCell ref="J85:K85"/>
    <mergeCell ref="D88:E88"/>
    <mergeCell ref="F88:G88"/>
    <mergeCell ref="H88:I88"/>
    <mergeCell ref="J88:K88"/>
    <mergeCell ref="D89:E89"/>
    <mergeCell ref="F89:G89"/>
    <mergeCell ref="H89:I89"/>
    <mergeCell ref="J89:K89"/>
    <mergeCell ref="D86:E86"/>
    <mergeCell ref="F86:G86"/>
    <mergeCell ref="H86:I86"/>
    <mergeCell ref="J86:K86"/>
    <mergeCell ref="D87:E87"/>
    <mergeCell ref="F87:G87"/>
    <mergeCell ref="H87:I87"/>
    <mergeCell ref="J87:K87"/>
    <mergeCell ref="D92:E92"/>
    <mergeCell ref="F92:G92"/>
    <mergeCell ref="H92:I92"/>
    <mergeCell ref="J92:K92"/>
    <mergeCell ref="D93:E93"/>
    <mergeCell ref="F93:G93"/>
    <mergeCell ref="H93:I93"/>
    <mergeCell ref="J93:K93"/>
    <mergeCell ref="D90:E90"/>
    <mergeCell ref="F90:G90"/>
    <mergeCell ref="H90:I90"/>
    <mergeCell ref="J90:K90"/>
    <mergeCell ref="D91:E91"/>
    <mergeCell ref="F91:G91"/>
    <mergeCell ref="H91:I91"/>
    <mergeCell ref="J91:K91"/>
    <mergeCell ref="D96:E96"/>
    <mergeCell ref="F96:G96"/>
    <mergeCell ref="H96:I96"/>
    <mergeCell ref="J96:K96"/>
    <mergeCell ref="D97:E97"/>
    <mergeCell ref="F97:G97"/>
    <mergeCell ref="H97:I97"/>
    <mergeCell ref="J97:K97"/>
    <mergeCell ref="D94:E94"/>
    <mergeCell ref="F94:G94"/>
    <mergeCell ref="H94:I94"/>
    <mergeCell ref="J94:K94"/>
    <mergeCell ref="D95:E95"/>
    <mergeCell ref="F95:G95"/>
    <mergeCell ref="H95:I95"/>
    <mergeCell ref="J95:K95"/>
    <mergeCell ref="D100:E100"/>
    <mergeCell ref="F100:G100"/>
    <mergeCell ref="H100:I100"/>
    <mergeCell ref="J100:K100"/>
    <mergeCell ref="D101:E101"/>
    <mergeCell ref="F101:G101"/>
    <mergeCell ref="H101:I101"/>
    <mergeCell ref="J101:K101"/>
    <mergeCell ref="D98:E98"/>
    <mergeCell ref="F98:G98"/>
    <mergeCell ref="H98:I98"/>
    <mergeCell ref="J98:K98"/>
    <mergeCell ref="D99:E99"/>
    <mergeCell ref="F99:G99"/>
    <mergeCell ref="H99:I99"/>
    <mergeCell ref="J99:K99"/>
    <mergeCell ref="D104:E104"/>
    <mergeCell ref="F104:G104"/>
    <mergeCell ref="H104:I104"/>
    <mergeCell ref="J104:K104"/>
    <mergeCell ref="D105:E105"/>
    <mergeCell ref="F105:G105"/>
    <mergeCell ref="H105:I105"/>
    <mergeCell ref="J105:K105"/>
    <mergeCell ref="D102:E102"/>
    <mergeCell ref="F102:G102"/>
    <mergeCell ref="H102:I102"/>
    <mergeCell ref="J102:K102"/>
    <mergeCell ref="D103:E103"/>
    <mergeCell ref="F103:G103"/>
    <mergeCell ref="H103:I103"/>
    <mergeCell ref="J103:K103"/>
    <mergeCell ref="L108:M108"/>
    <mergeCell ref="D109:E109"/>
    <mergeCell ref="F109:G109"/>
    <mergeCell ref="H109:I109"/>
    <mergeCell ref="J109:K109"/>
    <mergeCell ref="D106:E106"/>
    <mergeCell ref="F106:G106"/>
    <mergeCell ref="H106:I106"/>
    <mergeCell ref="J106:K106"/>
    <mergeCell ref="D107:E107"/>
    <mergeCell ref="F107:G107"/>
    <mergeCell ref="H107:I107"/>
    <mergeCell ref="J107:K107"/>
    <mergeCell ref="D110:E110"/>
    <mergeCell ref="F110:G110"/>
    <mergeCell ref="H110:I110"/>
    <mergeCell ref="J110:K110"/>
    <mergeCell ref="D111:E111"/>
    <mergeCell ref="F111:G111"/>
    <mergeCell ref="H111:I111"/>
    <mergeCell ref="J111:K111"/>
    <mergeCell ref="D108:E108"/>
    <mergeCell ref="F108:G108"/>
    <mergeCell ref="H108:I108"/>
    <mergeCell ref="J108:K108"/>
    <mergeCell ref="D114:E114"/>
    <mergeCell ref="F114:G114"/>
    <mergeCell ref="H114:I114"/>
    <mergeCell ref="J114:K114"/>
    <mergeCell ref="D115:E115"/>
    <mergeCell ref="F115:G115"/>
    <mergeCell ref="H115:I115"/>
    <mergeCell ref="J115:K115"/>
    <mergeCell ref="D112:E112"/>
    <mergeCell ref="F112:G112"/>
    <mergeCell ref="H112:I112"/>
    <mergeCell ref="J112:K112"/>
    <mergeCell ref="D113:E113"/>
    <mergeCell ref="F113:G113"/>
    <mergeCell ref="H113:I113"/>
    <mergeCell ref="J113:K113"/>
    <mergeCell ref="D118:E118"/>
    <mergeCell ref="F118:G118"/>
    <mergeCell ref="H118:I118"/>
    <mergeCell ref="J118:K118"/>
    <mergeCell ref="D119:E119"/>
    <mergeCell ref="F119:G119"/>
    <mergeCell ref="H119:I119"/>
    <mergeCell ref="J119:K119"/>
    <mergeCell ref="D116:E116"/>
    <mergeCell ref="F116:G116"/>
    <mergeCell ref="H116:I116"/>
    <mergeCell ref="J116:K116"/>
    <mergeCell ref="D117:E117"/>
    <mergeCell ref="F117:G117"/>
    <mergeCell ref="H117:I117"/>
    <mergeCell ref="J117:K117"/>
    <mergeCell ref="B127:D127"/>
    <mergeCell ref="A123:B123"/>
    <mergeCell ref="H123:K123"/>
    <mergeCell ref="A124:B124"/>
    <mergeCell ref="H124:K124"/>
    <mergeCell ref="H125:K125"/>
    <mergeCell ref="H126:K126"/>
    <mergeCell ref="D120:E120"/>
    <mergeCell ref="F120:G120"/>
    <mergeCell ref="H120:I120"/>
    <mergeCell ref="J120:K120"/>
    <mergeCell ref="A121:B121"/>
    <mergeCell ref="H122:K122"/>
  </mergeCells>
  <pageMargins left="0.62992125984251968" right="0.23622047244094491" top="0.35433070866141736" bottom="0.15748031496062992" header="0.31496062992125984" footer="0.31496062992125984"/>
  <pageSetup paperSize="9" scale="59" fitToHeight="5" orientation="landscape" r:id="rId1"/>
  <rowBreaks count="1" manualBreakCount="1">
    <brk id="104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0611010  </vt:lpstr>
      <vt:lpstr>'0611010  '!Область_друку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PC3</dc:creator>
  <cp:lastModifiedBy>Ліщук Петро Андрійович</cp:lastModifiedBy>
  <dcterms:created xsi:type="dcterms:W3CDTF">2023-08-17T08:08:17Z</dcterms:created>
  <dcterms:modified xsi:type="dcterms:W3CDTF">2023-08-21T13:25:41Z</dcterms:modified>
</cp:coreProperties>
</file>