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10 " sheetId="1" r:id="rId1"/>
  </sheets>
  <definedNames>
    <definedName name="_xlnm.Print_Area" localSheetId="0">'1010 '!$A$2:$K$118</definedName>
  </definedNames>
  <calcPr calcId="144525"/>
</workbook>
</file>

<file path=xl/calcChain.xml><?xml version="1.0" encoding="utf-8"?>
<calcChain xmlns="http://schemas.openxmlformats.org/spreadsheetml/2006/main">
  <c r="J110" i="1" l="1"/>
  <c r="J109" i="1"/>
  <c r="J108" i="1"/>
  <c r="J107" i="1"/>
  <c r="F105" i="1"/>
  <c r="J105" i="1" s="1"/>
  <c r="J104" i="1"/>
  <c r="F104" i="1"/>
  <c r="H103" i="1"/>
  <c r="J103" i="1" s="1"/>
  <c r="F102" i="1"/>
  <c r="J102" i="1" s="1"/>
  <c r="J98" i="1"/>
  <c r="J97" i="1"/>
  <c r="J96" i="1"/>
  <c r="J95" i="1"/>
  <c r="J94" i="1"/>
  <c r="F92" i="1"/>
  <c r="J92" i="1" s="1"/>
  <c r="J91" i="1"/>
  <c r="J90" i="1"/>
  <c r="J88" i="1"/>
  <c r="J87" i="1"/>
  <c r="J86" i="1"/>
  <c r="F85" i="1"/>
  <c r="F101" i="1" s="1"/>
  <c r="J101" i="1" s="1"/>
  <c r="J84" i="1"/>
  <c r="J83" i="1"/>
  <c r="F75" i="1"/>
  <c r="H75" i="1" s="1"/>
  <c r="F74" i="1"/>
  <c r="F76" i="1" s="1"/>
  <c r="F68" i="1"/>
  <c r="D68" i="1"/>
  <c r="D74" i="1" s="1"/>
  <c r="H67" i="1"/>
  <c r="H66" i="1"/>
  <c r="H65" i="1"/>
  <c r="H64" i="1"/>
  <c r="D63" i="1"/>
  <c r="H63" i="1" s="1"/>
  <c r="H68" i="1" s="1"/>
  <c r="F100" i="1" l="1"/>
  <c r="J100" i="1" s="1"/>
  <c r="D76" i="1"/>
  <c r="H100" i="1"/>
  <c r="H74" i="1"/>
  <c r="H76" i="1" s="1"/>
  <c r="J85" i="1"/>
</calcChain>
</file>

<file path=xl/sharedStrings.xml><?xml version="1.0" encoding="utf-8"?>
<sst xmlns="http://schemas.openxmlformats.org/spreadsheetml/2006/main" count="185" uniqueCount="131">
  <si>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</si>
  <si>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23 січня 2023 року № 16</t>
    </r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</si>
  <si>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</si>
  <si>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</si>
  <si>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</si>
  <si>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</si>
  <si>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</si>
  <si>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</si>
  <si>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</si>
  <si>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</si>
  <si>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</si>
  <si>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</si>
  <si>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</si>
  <si>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</si>
  <si>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629 801 622,00  гривень, у тому числі загального фонду — 536 712 212,00 гривень та спеціального фонду — 93 089 410,00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</si>
  <si>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</si>
  <si>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(із змінами і доповненнями)</t>
  </si>
  <si>
    <t>Бюджетний кодекс України від 08.07.2010 року №2456-VІ (із змінами і доповненнями)</t>
  </si>
  <si>
    <t>Закон України від 26.04.2001 "Про охорону дитинства" № 2402-III  (із змінами і доповненнями)</t>
  </si>
  <si>
    <t>Закон України  від 05.09.2017 року № 2145- VІІI “Про освіту” (із змінами і доповненнями)</t>
  </si>
  <si>
    <t>Закон України від 11.07.2001 № 2628-III "Про дошкільну освіту" (із змінами і доповненнями)</t>
  </si>
  <si>
    <t xml:space="preserve">Закон України від 03.11.2022 року № 2710 - IX  "Про Державний бюджет України на 2023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</si>
  <si>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</si>
  <si>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</si>
  <si>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</si>
  <si>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 "Про затвердження складових Програмної класифікації видатків та кредитування місцевого бюджету" (із змінами і доповненнями)</t>
  </si>
  <si>
    <t>Наказ Державної служби якості освіти України від 30. 11. 2020 року № 01-11/71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</si>
  <si>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</si>
  <si>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</si>
  <si>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</si>
  <si>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</si>
  <si>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охорони здоров’я України від 24.03.2016 року № 234 "Про затвердження Санітарного регламенту для дошкільних навчальних закладів"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</si>
  <si>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</si>
  <si>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</si>
  <si>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</si>
  <si>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</si>
  <si>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</si>
  <si>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</si>
  <si>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</si>
  <si>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</si>
  <si>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тридцять другої сесії міської ради від 26.06.2019 року № 9 "Про затвердження Програми бюджетування за участі громадськості (Бюджет участі) міста Хмельницького на 2020-2023 роки"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</si>
  <si>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</si>
  <si>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</si>
  <si>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</si>
  <si>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</si>
  <si>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</si>
  <si>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</si>
  <si>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</si>
  <si>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</si>
  <si>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</si>
  <si>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</si>
  <si>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</si>
  <si>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</si>
  <si>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</si>
  <si>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</si>
  <si>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</si>
  <si>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</si>
  <si>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</si>
  <si>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</si>
  <si>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</si>
  <si>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</si>
  <si>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</si>
  <si>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</si>
  <si>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</si>
  <si>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</si>
  <si>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</si>
  <si>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</si>
  <si>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</si>
  <si>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Організація роботи пунктів обігріву в закладах освіти</t>
  </si>
  <si>
    <t>Проведення капітальних ремонтів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</si>
  <si>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</si>
  <si>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</si>
  <si>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</si>
  <si>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</si>
  <si>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</si>
  <si>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</si>
  <si>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</si>
  <si>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</si>
  <si>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</si>
  <si>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</si>
  <si>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</si>
  <si>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</si>
  <si>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</si>
  <si>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</si>
  <si>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</si>
  <si>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</si>
  <si>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</si>
  <si>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</si>
  <si>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</si>
  <si>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</si>
  <si>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Обсяг видатків на забезпечення роботи пунктів обігріву в закладах дошкільної освіти</t>
  </si>
  <si>
    <t>грн</t>
  </si>
  <si>
    <t>Рішення сесії Хмельницької міської ради від 21.12.2022 року № 12</t>
  </si>
  <si>
    <t>продукту</t>
  </si>
  <si>
    <t xml:space="preserve">Кількість дітей, що відвідують заклади, які надають дошкільну освіту </t>
  </si>
  <si>
    <t>осіб</t>
  </si>
  <si>
    <t>Кількість дітей від 1 до 4 років</t>
  </si>
  <si>
    <t>Звітність</t>
  </si>
  <si>
    <t>Кількість дітей від 4 до 6 років</t>
  </si>
  <si>
    <t>Планова кількість днів харчування вихованців</t>
  </si>
  <si>
    <t>Розрахунок</t>
  </si>
  <si>
    <t xml:space="preserve">Вартість харчування дітей </t>
  </si>
  <si>
    <t>Кількість закладів, в яких буде проведений капітальний ремонт в тому числі виготовлення ПКД</t>
  </si>
  <si>
    <t>Кількість закладів, в яких будуть проведені поточні ремонти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</si>
  <si>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</si>
  <si>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</si>
  <si>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дошкільної освіти</t>
  </si>
  <si>
    <t>л</t>
  </si>
  <si>
    <t>ефективності</t>
  </si>
  <si>
    <t>Витрати на перебування однієї дитини в закладі, яка забезпечує надання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</si>
  <si>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</si>
  <si>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</si>
  <si>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Середні витрати на капітальний ремонт одного навчального закладу</t>
  </si>
  <si>
    <t>Середні витрати на виконання поточних ремонтів.</t>
  </si>
  <si>
    <t>Середні витрати на один пункт обігріву</t>
  </si>
  <si>
    <t>якості</t>
  </si>
  <si>
    <t>Динаміка охоплення дітей дошкільною освітою</t>
  </si>
  <si>
    <t>%</t>
  </si>
  <si>
    <t>Відсоток відвідування</t>
  </si>
  <si>
    <t>Динаміка росту власних надходжень в порівнянні з минулим роком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</si>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</sst>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2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0" fillId="0" borderId="0"/>
    <xf numFmtId="0" fontId="1" fillId="0" borderId="0"/>
    <xf numFmtId="0" fontId="21" fillId="0" borderId="0">
      <alignment vertical="top"/>
    </xf>
    <xf numFmtId="0" fontId="22" fillId="0" borderId="0"/>
    <xf numFmtId="0" fontId="23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vertical="center" wrapText="1" shrinkToFit="1"/>
    </xf>
    <xf numFmtId="0" fontId="14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66" fontId="2" fillId="0" borderId="3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166" fontId="2" fillId="0" borderId="3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left" vertical="center" wrapTex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167" fontId="2" fillId="0" borderId="3" xfId="0" applyNumberFormat="1" applyFont="1" applyFill="1" applyBorder="1" applyAlignment="1">
      <alignment horizontal="center" vertical="center" wrapText="1" shrinkToFit="1"/>
    </xf>
    <xf numFmtId="167" fontId="2" fillId="0" borderId="5" xfId="0" applyNumberFormat="1" applyFont="1" applyFill="1" applyBorder="1" applyAlignment="1">
      <alignment horizontal="center" vertical="center" wrapText="1" shrinkToFit="1"/>
    </xf>
    <xf numFmtId="0" fontId="9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168" fontId="19" fillId="0" borderId="0" xfId="0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T119"/>
  <sheetViews>
    <sheetView tabSelected="1" view="pageBreakPreview" topLeftCell="A106" zoomScale="60" zoomScaleNormal="100" workbookViewId="0">
      <selection activeCell="A94" sqref="A94:K94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20.33203125" style="1" customWidth="1"/>
    <col min="13" max="13" width="16.33203125" style="1" customWidth="1"/>
    <col min="14" max="14" width="20.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" customHeight="1" x14ac:dyDescent="0.2"/>
    <row r="2" spans="1:11" ht="89.25" customHeight="1" x14ac:dyDescent="0.2">
      <c r="B2" s="2"/>
      <c r="C2" s="2"/>
      <c r="D2" s="2"/>
      <c r="E2" s="2"/>
      <c r="F2" s="2"/>
      <c r="G2" s="3" t="s">
        <v>0</v>
      </c>
      <c r="H2" s="4"/>
      <c r="I2" s="4"/>
      <c r="J2" s="4"/>
      <c r="K2" s="4"/>
    </row>
    <row r="3" spans="1:11" ht="123" customHeight="1" x14ac:dyDescent="0.2">
      <c r="B3" s="2"/>
      <c r="C3" s="2"/>
      <c r="D3" s="2"/>
      <c r="E3" s="2"/>
      <c r="F3" s="2"/>
      <c r="G3" s="5" t="s">
        <v>1</v>
      </c>
      <c r="H3" s="5"/>
      <c r="I3" s="5"/>
      <c r="J3" s="5"/>
      <c r="K3" s="5"/>
    </row>
    <row r="4" spans="1:11" ht="40.5" customHeight="1" x14ac:dyDescent="0.2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29" customHeight="1" x14ac:dyDescent="0.2">
      <c r="A5" s="8" t="s">
        <v>3</v>
      </c>
      <c r="B5" s="9" t="s">
        <v>4</v>
      </c>
      <c r="C5" s="9"/>
      <c r="D5" s="9"/>
      <c r="E5" s="9"/>
      <c r="F5" s="9"/>
      <c r="G5" s="10" t="s">
        <v>5</v>
      </c>
      <c r="H5" s="10"/>
      <c r="I5" s="10"/>
      <c r="J5" s="10"/>
      <c r="K5" s="10"/>
    </row>
    <row r="6" spans="1:11" ht="119.25" customHeight="1" x14ac:dyDescent="0.2">
      <c r="A6" s="11" t="s">
        <v>6</v>
      </c>
      <c r="B6" s="9" t="s">
        <v>7</v>
      </c>
      <c r="C6" s="9"/>
      <c r="D6" s="9"/>
      <c r="E6" s="9"/>
      <c r="F6" s="9"/>
      <c r="G6" s="9" t="s">
        <v>8</v>
      </c>
      <c r="H6" s="9"/>
      <c r="I6" s="9"/>
      <c r="J6" s="9"/>
      <c r="K6" s="9"/>
    </row>
    <row r="7" spans="1:11" ht="143.25" customHeight="1" x14ac:dyDescent="0.2">
      <c r="A7" s="11" t="s">
        <v>9</v>
      </c>
      <c r="B7" s="10" t="s">
        <v>10</v>
      </c>
      <c r="C7" s="9"/>
      <c r="D7" s="12" t="s">
        <v>11</v>
      </c>
      <c r="E7" s="13" t="s">
        <v>12</v>
      </c>
      <c r="F7" s="9"/>
      <c r="G7" s="10" t="s">
        <v>13</v>
      </c>
      <c r="H7" s="9"/>
      <c r="I7" s="9"/>
      <c r="J7" s="9"/>
      <c r="K7" s="9"/>
    </row>
    <row r="8" spans="1:11" ht="21.75" customHeight="1" x14ac:dyDescent="0.2">
      <c r="A8" s="14" t="s">
        <v>14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16.5" customHeight="1" x14ac:dyDescent="0.2">
      <c r="A9" s="14" t="s">
        <v>15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22.5" customHeight="1" x14ac:dyDescent="0.2">
      <c r="A10" s="15" t="s">
        <v>16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ht="22.5" customHeight="1" x14ac:dyDescent="0.2">
      <c r="A11" s="15" t="s">
        <v>17</v>
      </c>
      <c r="B11" s="15"/>
      <c r="C11" s="15"/>
      <c r="D11" s="15"/>
      <c r="E11" s="15"/>
      <c r="F11" s="15"/>
      <c r="G11" s="15"/>
      <c r="H11" s="15"/>
      <c r="I11" s="15"/>
      <c r="J11" s="16"/>
      <c r="K11" s="16"/>
    </row>
    <row r="12" spans="1:11" ht="18.75" customHeight="1" x14ac:dyDescent="0.2">
      <c r="A12" s="15" t="s">
        <v>18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8.75" customHeight="1" x14ac:dyDescent="0.2">
      <c r="A13" s="15" t="s">
        <v>19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8.75" customHeight="1" x14ac:dyDescent="0.2">
      <c r="A14" s="15" t="s">
        <v>20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18.75" customHeight="1" x14ac:dyDescent="0.2">
      <c r="A15" s="15" t="s">
        <v>21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ht="18.75" customHeight="1" x14ac:dyDescent="0.2">
      <c r="A16" s="15" t="s">
        <v>22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39.75" customHeight="1" x14ac:dyDescent="0.2">
      <c r="A17" s="15" t="s">
        <v>23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32.25" customHeight="1" x14ac:dyDescent="0.2">
      <c r="A18" s="15" t="s">
        <v>24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ht="24" customHeight="1" x14ac:dyDescent="0.2">
      <c r="A19" s="15" t="s">
        <v>25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ht="39" customHeight="1" x14ac:dyDescent="0.2">
      <c r="A20" s="15" t="s">
        <v>26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31.5" customHeight="1" x14ac:dyDescent="0.2">
      <c r="A21" s="18" t="s">
        <v>27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ht="26.25" customHeight="1" x14ac:dyDescent="0.2">
      <c r="A22" s="18" t="s">
        <v>28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1" ht="30.6" customHeight="1" x14ac:dyDescent="0.2">
      <c r="A23" s="18" t="s">
        <v>29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 ht="43.5" customHeight="1" x14ac:dyDescent="0.2">
      <c r="A24" s="18" t="s">
        <v>30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24.75" customHeight="1" x14ac:dyDescent="0.2">
      <c r="A25" s="18" t="s">
        <v>31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1" ht="35.25" customHeight="1" x14ac:dyDescent="0.2">
      <c r="A26" s="18" t="s">
        <v>32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1" ht="36" customHeight="1" x14ac:dyDescent="0.2">
      <c r="A27" s="15" t="s">
        <v>33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ht="23.25" customHeight="1" x14ac:dyDescent="0.2">
      <c r="A28" s="15" t="s">
        <v>34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ht="24.75" customHeight="1" x14ac:dyDescent="0.2">
      <c r="A29" s="15" t="s">
        <v>35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36.75" customHeight="1" x14ac:dyDescent="0.2">
      <c r="A30" s="15" t="s">
        <v>36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ht="36.75" customHeight="1" x14ac:dyDescent="0.2">
      <c r="A31" s="15" t="s">
        <v>37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 ht="21.75" customHeight="1" x14ac:dyDescent="0.2">
      <c r="A32" s="18" t="s">
        <v>38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1" ht="44.25" customHeight="1" x14ac:dyDescent="0.2">
      <c r="A33" s="18" t="s">
        <v>39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 ht="33.75" customHeight="1" x14ac:dyDescent="0.2">
      <c r="A34" s="15" t="s">
        <v>40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ht="57.75" customHeight="1" x14ac:dyDescent="0.2">
      <c r="A35" s="15" t="s">
        <v>41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44.25" customHeight="1" x14ac:dyDescent="0.2">
      <c r="A36" s="15" t="s">
        <v>42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ht="12.7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 ht="21.75" customHeight="1" x14ac:dyDescent="0.2">
      <c r="A38" s="15" t="s">
        <v>43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ht="40.5" customHeight="1" x14ac:dyDescent="0.2">
      <c r="A39" s="15" t="s">
        <v>44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 ht="23.25" customHeight="1" x14ac:dyDescent="0.2">
      <c r="A40" s="15" t="s">
        <v>45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 ht="23.25" customHeight="1" x14ac:dyDescent="0.2">
      <c r="A41" s="14" t="s">
        <v>46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1" ht="9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21" customHeight="1" x14ac:dyDescent="0.2">
      <c r="A43" s="22" t="s">
        <v>47</v>
      </c>
      <c r="B43" s="23" t="s">
        <v>48</v>
      </c>
      <c r="C43" s="23"/>
      <c r="D43" s="23"/>
      <c r="E43" s="23"/>
      <c r="F43" s="23"/>
      <c r="G43" s="23"/>
      <c r="H43" s="23"/>
      <c r="I43" s="24"/>
      <c r="J43" s="24"/>
      <c r="K43" s="24"/>
    </row>
    <row r="44" spans="1:11" ht="39.75" customHeight="1" x14ac:dyDescent="0.2">
      <c r="A44" s="25">
        <v>1</v>
      </c>
      <c r="B44" s="26" t="s">
        <v>49</v>
      </c>
      <c r="C44" s="27"/>
      <c r="D44" s="27"/>
      <c r="E44" s="27"/>
      <c r="F44" s="27"/>
      <c r="G44" s="27"/>
      <c r="H44" s="27"/>
      <c r="I44" s="24"/>
      <c r="J44" s="24"/>
      <c r="K44" s="24"/>
    </row>
    <row r="45" spans="1:11" ht="26.25" customHeight="1" x14ac:dyDescent="0.2">
      <c r="A45" s="25">
        <v>2</v>
      </c>
      <c r="B45" s="26" t="s">
        <v>50</v>
      </c>
      <c r="C45" s="27"/>
      <c r="D45" s="27"/>
      <c r="E45" s="27"/>
      <c r="F45" s="27"/>
      <c r="G45" s="27"/>
      <c r="H45" s="27"/>
      <c r="I45" s="24"/>
      <c r="J45" s="24"/>
      <c r="K45" s="24"/>
    </row>
    <row r="46" spans="1:11" ht="35.25" customHeight="1" x14ac:dyDescent="0.2">
      <c r="A46" s="25">
        <v>3</v>
      </c>
      <c r="B46" s="26" t="s">
        <v>51</v>
      </c>
      <c r="C46" s="27"/>
      <c r="D46" s="27"/>
      <c r="E46" s="27"/>
      <c r="F46" s="27"/>
      <c r="G46" s="27"/>
      <c r="H46" s="27"/>
      <c r="I46" s="24"/>
      <c r="J46" s="24"/>
      <c r="K46" s="24"/>
    </row>
    <row r="47" spans="1:11" ht="12" customHeight="1" x14ac:dyDescent="0.2">
      <c r="A47" s="28"/>
      <c r="B47" s="8"/>
      <c r="C47" s="8"/>
      <c r="D47" s="8"/>
      <c r="E47" s="8"/>
      <c r="F47" s="8"/>
      <c r="G47" s="8"/>
      <c r="H47" s="8"/>
      <c r="I47" s="24"/>
      <c r="J47" s="24"/>
      <c r="K47" s="24"/>
    </row>
    <row r="48" spans="1:11" ht="18" customHeight="1" x14ac:dyDescent="0.2">
      <c r="A48" s="14" t="s">
        <v>52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3" ht="4.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3" ht="17.25" customHeight="1" x14ac:dyDescent="0.2">
      <c r="A50" s="14" t="s">
        <v>53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3" ht="5.2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3" ht="18" customHeight="1" x14ac:dyDescent="0.2">
      <c r="A52" s="22" t="s">
        <v>47</v>
      </c>
      <c r="B52" s="23" t="s">
        <v>54</v>
      </c>
      <c r="C52" s="23"/>
      <c r="D52" s="23"/>
      <c r="E52" s="23"/>
      <c r="F52" s="23"/>
      <c r="G52" s="23"/>
      <c r="H52" s="23"/>
      <c r="I52" s="24"/>
      <c r="J52" s="24"/>
      <c r="K52" s="24"/>
    </row>
    <row r="53" spans="1:13" ht="23.25" customHeight="1" x14ac:dyDescent="0.2">
      <c r="A53" s="29">
        <v>1</v>
      </c>
      <c r="B53" s="30" t="s">
        <v>55</v>
      </c>
      <c r="C53" s="31"/>
      <c r="D53" s="31"/>
      <c r="E53" s="31"/>
      <c r="F53" s="31"/>
      <c r="G53" s="31"/>
      <c r="H53" s="32"/>
      <c r="I53" s="24"/>
      <c r="J53" s="24"/>
      <c r="K53" s="24"/>
    </row>
    <row r="54" spans="1:13" ht="23.25" customHeight="1" x14ac:dyDescent="0.2">
      <c r="A54" s="29">
        <v>2</v>
      </c>
      <c r="B54" s="30" t="s">
        <v>56</v>
      </c>
      <c r="C54" s="31"/>
      <c r="D54" s="31"/>
      <c r="E54" s="31"/>
      <c r="F54" s="31"/>
      <c r="G54" s="31"/>
      <c r="H54" s="32"/>
      <c r="I54" s="24"/>
      <c r="J54" s="24"/>
      <c r="K54" s="24"/>
    </row>
    <row r="55" spans="1:13" ht="23.25" customHeight="1" x14ac:dyDescent="0.2">
      <c r="A55" s="29">
        <v>3</v>
      </c>
      <c r="B55" s="30" t="s">
        <v>57</v>
      </c>
      <c r="C55" s="31"/>
      <c r="D55" s="31"/>
      <c r="E55" s="31"/>
      <c r="F55" s="31"/>
      <c r="G55" s="31"/>
      <c r="H55" s="32"/>
      <c r="I55" s="24"/>
      <c r="J55" s="24"/>
      <c r="K55" s="24"/>
    </row>
    <row r="56" spans="1:13" ht="23.25" customHeight="1" x14ac:dyDescent="0.2">
      <c r="A56" s="29">
        <v>4</v>
      </c>
      <c r="B56" s="30" t="s">
        <v>58</v>
      </c>
      <c r="C56" s="31"/>
      <c r="D56" s="31"/>
      <c r="E56" s="31"/>
      <c r="F56" s="31"/>
      <c r="G56" s="31"/>
      <c r="H56" s="32"/>
      <c r="I56" s="24"/>
      <c r="J56" s="24"/>
      <c r="K56" s="24"/>
    </row>
    <row r="57" spans="1:13" ht="23.25" customHeight="1" x14ac:dyDescent="0.2">
      <c r="A57" s="29">
        <v>5</v>
      </c>
      <c r="B57" s="30" t="s">
        <v>59</v>
      </c>
      <c r="C57" s="31"/>
      <c r="D57" s="31"/>
      <c r="E57" s="31"/>
      <c r="F57" s="31"/>
      <c r="G57" s="31"/>
      <c r="H57" s="32"/>
      <c r="I57" s="24"/>
      <c r="J57" s="24"/>
      <c r="K57" s="24"/>
    </row>
    <row r="58" spans="1:13" ht="9" customHeigh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</row>
    <row r="59" spans="1:13" ht="15.75" x14ac:dyDescent="0.2">
      <c r="A59" s="14" t="s">
        <v>60</v>
      </c>
      <c r="B59" s="14"/>
      <c r="C59" s="14"/>
      <c r="D59" s="14"/>
      <c r="E59" s="14"/>
      <c r="F59" s="14"/>
      <c r="G59" s="14"/>
      <c r="H59" s="14"/>
      <c r="I59" s="24"/>
      <c r="J59" s="24"/>
      <c r="K59" s="24"/>
    </row>
    <row r="60" spans="1:13" ht="3" customHeight="1" x14ac:dyDescent="0.2">
      <c r="A60" s="33" t="s">
        <v>61</v>
      </c>
      <c r="B60" s="33"/>
      <c r="C60" s="33"/>
      <c r="D60" s="33"/>
      <c r="E60" s="33"/>
      <c r="F60" s="33"/>
      <c r="G60" s="33"/>
      <c r="H60" s="33"/>
      <c r="I60" s="33"/>
      <c r="J60" s="11"/>
      <c r="K60" s="11"/>
    </row>
    <row r="61" spans="1:13" s="37" customFormat="1" ht="32.25" customHeight="1" x14ac:dyDescent="0.2">
      <c r="A61" s="34" t="s">
        <v>47</v>
      </c>
      <c r="B61" s="23" t="s">
        <v>62</v>
      </c>
      <c r="C61" s="23"/>
      <c r="D61" s="23" t="s">
        <v>63</v>
      </c>
      <c r="E61" s="23"/>
      <c r="F61" s="23" t="s">
        <v>64</v>
      </c>
      <c r="G61" s="23"/>
      <c r="H61" s="23" t="s">
        <v>65</v>
      </c>
      <c r="I61" s="23"/>
      <c r="J61" s="35"/>
      <c r="K61" s="36"/>
    </row>
    <row r="62" spans="1:13" ht="15.75" x14ac:dyDescent="0.2">
      <c r="A62" s="38">
        <v>1</v>
      </c>
      <c r="B62" s="39">
        <v>2</v>
      </c>
      <c r="C62" s="39"/>
      <c r="D62" s="39">
        <v>3</v>
      </c>
      <c r="E62" s="39"/>
      <c r="F62" s="39">
        <v>4</v>
      </c>
      <c r="G62" s="39"/>
      <c r="H62" s="39">
        <v>5</v>
      </c>
      <c r="I62" s="39"/>
      <c r="J62" s="40"/>
      <c r="K62" s="24"/>
    </row>
    <row r="63" spans="1:13" ht="34.5" customHeight="1" x14ac:dyDescent="0.2">
      <c r="A63" s="41">
        <v>1</v>
      </c>
      <c r="B63" s="27" t="s">
        <v>66</v>
      </c>
      <c r="C63" s="27"/>
      <c r="D63" s="42">
        <f>482946112-500000</f>
        <v>482446112</v>
      </c>
      <c r="E63" s="42"/>
      <c r="F63" s="43">
        <v>29994940</v>
      </c>
      <c r="G63" s="43"/>
      <c r="H63" s="42">
        <f>SUM(D63:G63)</f>
        <v>512441052</v>
      </c>
      <c r="I63" s="42"/>
      <c r="J63" s="44"/>
      <c r="K63" s="24"/>
      <c r="M63" s="45"/>
    </row>
    <row r="64" spans="1:13" ht="38.25" customHeight="1" x14ac:dyDescent="0.2">
      <c r="A64" s="41">
        <v>2</v>
      </c>
      <c r="B64" s="27" t="s">
        <v>67</v>
      </c>
      <c r="C64" s="27"/>
      <c r="D64" s="42">
        <v>53766100</v>
      </c>
      <c r="E64" s="42"/>
      <c r="F64" s="43">
        <v>55889060</v>
      </c>
      <c r="G64" s="43"/>
      <c r="H64" s="42">
        <f t="shared" ref="H64:H67" si="0">SUM(D64:G64)</f>
        <v>109655160</v>
      </c>
      <c r="I64" s="42"/>
      <c r="J64" s="44"/>
      <c r="K64" s="24"/>
      <c r="L64" s="45"/>
      <c r="M64" s="45"/>
    </row>
    <row r="65" spans="1:20" ht="36" customHeight="1" x14ac:dyDescent="0.2">
      <c r="A65" s="41">
        <v>3</v>
      </c>
      <c r="B65" s="27" t="s">
        <v>68</v>
      </c>
      <c r="C65" s="27"/>
      <c r="D65" s="42">
        <v>500000</v>
      </c>
      <c r="E65" s="42"/>
      <c r="F65" s="43">
        <v>0</v>
      </c>
      <c r="G65" s="43"/>
      <c r="H65" s="42">
        <f t="shared" si="0"/>
        <v>500000</v>
      </c>
      <c r="I65" s="42"/>
      <c r="J65" s="44"/>
      <c r="K65" s="24"/>
      <c r="L65" s="45"/>
      <c r="M65" s="45"/>
    </row>
    <row r="66" spans="1:20" ht="34.5" customHeight="1" x14ac:dyDescent="0.2">
      <c r="A66" s="41">
        <v>4</v>
      </c>
      <c r="B66" s="27" t="s">
        <v>69</v>
      </c>
      <c r="C66" s="27"/>
      <c r="D66" s="46"/>
      <c r="E66" s="46"/>
      <c r="F66" s="43">
        <v>80000</v>
      </c>
      <c r="G66" s="43"/>
      <c r="H66" s="42">
        <f t="shared" si="0"/>
        <v>80000</v>
      </c>
      <c r="I66" s="42"/>
      <c r="J66" s="44"/>
      <c r="K66" s="24"/>
      <c r="L66" s="47"/>
      <c r="M66" s="47"/>
      <c r="O66" s="48"/>
    </row>
    <row r="67" spans="1:20" ht="34.5" customHeight="1" x14ac:dyDescent="0.2">
      <c r="A67" s="41">
        <v>5</v>
      </c>
      <c r="B67" s="27" t="s">
        <v>70</v>
      </c>
      <c r="C67" s="27"/>
      <c r="D67" s="46"/>
      <c r="E67" s="46"/>
      <c r="F67" s="43">
        <v>7125410</v>
      </c>
      <c r="G67" s="43"/>
      <c r="H67" s="42">
        <f t="shared" si="0"/>
        <v>7125410</v>
      </c>
      <c r="I67" s="42"/>
      <c r="J67" s="44"/>
      <c r="K67" s="24"/>
      <c r="L67" s="47"/>
      <c r="M67" s="47"/>
      <c r="O67" s="49"/>
      <c r="P67" s="49"/>
      <c r="Q67" s="49"/>
      <c r="R67" s="49"/>
      <c r="S67" s="49"/>
      <c r="T67" s="49"/>
    </row>
    <row r="68" spans="1:20" ht="15.75" x14ac:dyDescent="0.2">
      <c r="A68" s="50" t="s">
        <v>71</v>
      </c>
      <c r="B68" s="50"/>
      <c r="C68" s="50"/>
      <c r="D68" s="42">
        <f>SUM(D63:D67)</f>
        <v>536712212</v>
      </c>
      <c r="E68" s="42"/>
      <c r="F68" s="42">
        <f>SUM(F63:F67)</f>
        <v>93089410</v>
      </c>
      <c r="G68" s="42"/>
      <c r="H68" s="51">
        <f>SUM(H63:H67)</f>
        <v>629801622</v>
      </c>
      <c r="I68" s="51"/>
      <c r="J68" s="24"/>
      <c r="K68" s="24"/>
      <c r="O68" s="49"/>
      <c r="P68" s="49"/>
      <c r="Q68" s="49"/>
      <c r="R68" s="49"/>
      <c r="S68" s="49"/>
      <c r="T68" s="49"/>
    </row>
    <row r="69" spans="1:20" ht="15.75" customHeight="1" x14ac:dyDescent="0.2">
      <c r="A69" s="24"/>
      <c r="B69" s="8"/>
      <c r="C69" s="24"/>
      <c r="D69" s="52"/>
      <c r="E69" s="52"/>
      <c r="F69" s="52"/>
      <c r="G69" s="52"/>
      <c r="H69" s="52"/>
      <c r="I69" s="52"/>
      <c r="J69" s="24"/>
      <c r="K69" s="24"/>
      <c r="O69" s="49"/>
      <c r="P69" s="49"/>
      <c r="Q69" s="49"/>
      <c r="R69" s="49"/>
      <c r="S69" s="49"/>
      <c r="T69" s="49"/>
    </row>
    <row r="70" spans="1:20" ht="15.75" x14ac:dyDescent="0.2">
      <c r="A70" s="14" t="s">
        <v>72</v>
      </c>
      <c r="B70" s="14"/>
      <c r="C70" s="14"/>
      <c r="D70" s="14"/>
      <c r="E70" s="14"/>
      <c r="F70" s="14"/>
      <c r="G70" s="14"/>
      <c r="H70" s="14"/>
      <c r="I70" s="24"/>
      <c r="J70" s="24"/>
      <c r="K70" s="24"/>
      <c r="O70" s="49"/>
      <c r="P70" s="49"/>
      <c r="Q70" s="49"/>
      <c r="R70" s="49"/>
      <c r="S70" s="49"/>
      <c r="T70" s="49"/>
    </row>
    <row r="71" spans="1:20" ht="16.5" customHeight="1" x14ac:dyDescent="0.2">
      <c r="A71" s="33" t="s">
        <v>61</v>
      </c>
      <c r="B71" s="33"/>
      <c r="C71" s="33"/>
      <c r="D71" s="33"/>
      <c r="E71" s="33"/>
      <c r="F71" s="33"/>
      <c r="G71" s="33"/>
      <c r="H71" s="33"/>
      <c r="I71" s="33"/>
      <c r="J71" s="11"/>
      <c r="K71" s="11"/>
      <c r="P71" s="53"/>
      <c r="Q71" s="53"/>
      <c r="R71" s="53"/>
      <c r="S71" s="53"/>
      <c r="T71" s="53"/>
    </row>
    <row r="72" spans="1:20" ht="31.5" customHeight="1" x14ac:dyDescent="0.2">
      <c r="A72" s="23" t="s">
        <v>73</v>
      </c>
      <c r="B72" s="23"/>
      <c r="C72" s="23"/>
      <c r="D72" s="23" t="s">
        <v>63</v>
      </c>
      <c r="E72" s="23"/>
      <c r="F72" s="23" t="s">
        <v>64</v>
      </c>
      <c r="G72" s="23"/>
      <c r="H72" s="23" t="s">
        <v>65</v>
      </c>
      <c r="I72" s="23"/>
      <c r="J72" s="24"/>
      <c r="K72" s="24"/>
      <c r="M72" s="45"/>
      <c r="P72" s="53"/>
      <c r="Q72" s="53"/>
      <c r="R72" s="53"/>
      <c r="S72" s="53"/>
      <c r="T72" s="53"/>
    </row>
    <row r="73" spans="1:20" ht="16.5" customHeight="1" x14ac:dyDescent="0.2">
      <c r="A73" s="39">
        <v>1</v>
      </c>
      <c r="B73" s="39"/>
      <c r="C73" s="39"/>
      <c r="D73" s="39">
        <v>2</v>
      </c>
      <c r="E73" s="39"/>
      <c r="F73" s="39">
        <v>3</v>
      </c>
      <c r="G73" s="39"/>
      <c r="H73" s="39">
        <v>4</v>
      </c>
      <c r="I73" s="39"/>
      <c r="J73" s="24"/>
      <c r="K73" s="24"/>
      <c r="P73" s="54"/>
      <c r="Q73" s="54"/>
      <c r="R73" s="54"/>
      <c r="S73" s="54"/>
      <c r="T73" s="54"/>
    </row>
    <row r="74" spans="1:20" ht="44.25" customHeight="1" x14ac:dyDescent="0.2">
      <c r="A74" s="30" t="s">
        <v>74</v>
      </c>
      <c r="B74" s="31"/>
      <c r="C74" s="32"/>
      <c r="D74" s="55">
        <f>D68-500000</f>
        <v>536212212</v>
      </c>
      <c r="E74" s="55"/>
      <c r="F74" s="55">
        <f>F68</f>
        <v>93089410</v>
      </c>
      <c r="G74" s="55"/>
      <c r="H74" s="55">
        <f>F74+D74</f>
        <v>629301622</v>
      </c>
      <c r="I74" s="55"/>
      <c r="J74" s="24"/>
      <c r="K74" s="24"/>
    </row>
    <row r="75" spans="1:20" ht="87" customHeight="1" x14ac:dyDescent="0.2">
      <c r="A75" s="56" t="s">
        <v>75</v>
      </c>
      <c r="B75" s="57"/>
      <c r="C75" s="58"/>
      <c r="D75" s="55">
        <v>500000</v>
      </c>
      <c r="E75" s="55"/>
      <c r="F75" s="55">
        <f>F69</f>
        <v>0</v>
      </c>
      <c r="G75" s="55"/>
      <c r="H75" s="55">
        <f>F75+D75</f>
        <v>500000</v>
      </c>
      <c r="I75" s="55"/>
      <c r="J75" s="24"/>
      <c r="K75" s="24"/>
    </row>
    <row r="76" spans="1:20" ht="26.25" customHeight="1" x14ac:dyDescent="0.2">
      <c r="A76" s="59" t="s">
        <v>71</v>
      </c>
      <c r="B76" s="60"/>
      <c r="C76" s="60"/>
      <c r="D76" s="61">
        <f>D74+D75</f>
        <v>536712212</v>
      </c>
      <c r="E76" s="61"/>
      <c r="F76" s="61">
        <f t="shared" ref="F76" si="1">F74+F75</f>
        <v>93089410</v>
      </c>
      <c r="G76" s="61"/>
      <c r="H76" s="61">
        <f t="shared" ref="H76" si="2">H74+H75</f>
        <v>629801622</v>
      </c>
      <c r="I76" s="61"/>
      <c r="J76" s="24"/>
      <c r="K76" s="24"/>
    </row>
    <row r="77" spans="1:20" ht="15.75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</row>
    <row r="78" spans="1:20" ht="17.25" customHeight="1" x14ac:dyDescent="0.2">
      <c r="A78" s="14" t="s">
        <v>76</v>
      </c>
      <c r="B78" s="14"/>
      <c r="C78" s="14"/>
      <c r="D78" s="14"/>
      <c r="E78" s="14"/>
      <c r="F78" s="14"/>
      <c r="G78" s="14"/>
      <c r="H78" s="14"/>
      <c r="I78" s="24"/>
      <c r="J78" s="24"/>
      <c r="K78" s="24"/>
    </row>
    <row r="79" spans="1:20" ht="49.5" customHeight="1" x14ac:dyDescent="0.2">
      <c r="A79" s="34" t="s">
        <v>47</v>
      </c>
      <c r="B79" s="34" t="s">
        <v>77</v>
      </c>
      <c r="C79" s="34" t="s">
        <v>78</v>
      </c>
      <c r="D79" s="23" t="s">
        <v>79</v>
      </c>
      <c r="E79" s="23"/>
      <c r="F79" s="23" t="s">
        <v>63</v>
      </c>
      <c r="G79" s="23"/>
      <c r="H79" s="23" t="s">
        <v>64</v>
      </c>
      <c r="I79" s="23"/>
      <c r="J79" s="23" t="s">
        <v>65</v>
      </c>
      <c r="K79" s="23"/>
    </row>
    <row r="80" spans="1:20" s="37" customFormat="1" ht="21.95" customHeight="1" x14ac:dyDescent="0.2">
      <c r="A80" s="38">
        <v>1</v>
      </c>
      <c r="B80" s="38">
        <v>2</v>
      </c>
      <c r="C80" s="38">
        <v>3</v>
      </c>
      <c r="D80" s="39">
        <v>4</v>
      </c>
      <c r="E80" s="39"/>
      <c r="F80" s="39">
        <v>5</v>
      </c>
      <c r="G80" s="39"/>
      <c r="H80" s="39">
        <v>6</v>
      </c>
      <c r="I80" s="39"/>
      <c r="J80" s="39">
        <v>7</v>
      </c>
      <c r="K80" s="62"/>
    </row>
    <row r="81" spans="1:11" ht="21.75" customHeight="1" x14ac:dyDescent="0.2">
      <c r="A81" s="41">
        <v>1</v>
      </c>
      <c r="B81" s="63" t="s">
        <v>80</v>
      </c>
      <c r="C81" s="64"/>
      <c r="D81" s="62"/>
      <c r="E81" s="62"/>
      <c r="F81" s="62"/>
      <c r="G81" s="62"/>
      <c r="H81" s="62"/>
      <c r="I81" s="62"/>
      <c r="J81" s="62"/>
      <c r="K81" s="62"/>
    </row>
    <row r="82" spans="1:11" ht="36" customHeight="1" x14ac:dyDescent="0.2">
      <c r="A82" s="65"/>
      <c r="B82" s="66" t="s">
        <v>81</v>
      </c>
      <c r="C82" s="66" t="s">
        <v>82</v>
      </c>
      <c r="D82" s="27" t="s">
        <v>83</v>
      </c>
      <c r="E82" s="27"/>
      <c r="F82" s="67">
        <v>59</v>
      </c>
      <c r="G82" s="67"/>
      <c r="H82" s="62"/>
      <c r="I82" s="62"/>
      <c r="J82" s="67">
        <v>59</v>
      </c>
      <c r="K82" s="67"/>
    </row>
    <row r="83" spans="1:11" ht="35.85" customHeight="1" x14ac:dyDescent="0.2">
      <c r="A83" s="65"/>
      <c r="B83" s="66" t="s">
        <v>84</v>
      </c>
      <c r="C83" s="66" t="s">
        <v>82</v>
      </c>
      <c r="D83" s="27" t="s">
        <v>83</v>
      </c>
      <c r="E83" s="27"/>
      <c r="F83" s="67">
        <v>461</v>
      </c>
      <c r="G83" s="67"/>
      <c r="H83" s="62"/>
      <c r="I83" s="62"/>
      <c r="J83" s="67">
        <f t="shared" ref="J83:J110" si="3">F83+H83</f>
        <v>461</v>
      </c>
      <c r="K83" s="67"/>
    </row>
    <row r="84" spans="1:11" ht="35.85" customHeight="1" x14ac:dyDescent="0.2">
      <c r="A84" s="68"/>
      <c r="B84" s="66" t="s">
        <v>85</v>
      </c>
      <c r="C84" s="66" t="s">
        <v>82</v>
      </c>
      <c r="D84" s="27" t="s">
        <v>86</v>
      </c>
      <c r="E84" s="27"/>
      <c r="F84" s="69">
        <v>2998.53</v>
      </c>
      <c r="G84" s="69"/>
      <c r="H84" s="69">
        <v>121.19</v>
      </c>
      <c r="I84" s="69"/>
      <c r="J84" s="69">
        <f t="shared" si="3"/>
        <v>3119.7200000000003</v>
      </c>
      <c r="K84" s="69"/>
    </row>
    <row r="85" spans="1:11" ht="32.25" customHeight="1" x14ac:dyDescent="0.2">
      <c r="A85" s="68"/>
      <c r="B85" s="66" t="s">
        <v>87</v>
      </c>
      <c r="C85" s="66" t="s">
        <v>82</v>
      </c>
      <c r="D85" s="27" t="s">
        <v>86</v>
      </c>
      <c r="E85" s="27"/>
      <c r="F85" s="69">
        <f>1487.93+4.36+3+1</f>
        <v>1496.29</v>
      </c>
      <c r="G85" s="69"/>
      <c r="H85" s="69">
        <v>121.19</v>
      </c>
      <c r="I85" s="69"/>
      <c r="J85" s="69">
        <f t="shared" si="3"/>
        <v>1617.48</v>
      </c>
      <c r="K85" s="69"/>
    </row>
    <row r="86" spans="1:11" ht="31.5" customHeight="1" x14ac:dyDescent="0.2">
      <c r="A86" s="68"/>
      <c r="B86" s="70" t="s">
        <v>88</v>
      </c>
      <c r="C86" s="66" t="s">
        <v>82</v>
      </c>
      <c r="D86" s="27" t="s">
        <v>86</v>
      </c>
      <c r="E86" s="27"/>
      <c r="F86" s="69">
        <v>234</v>
      </c>
      <c r="G86" s="69"/>
      <c r="H86" s="69"/>
      <c r="I86" s="69"/>
      <c r="J86" s="69">
        <f t="shared" si="3"/>
        <v>234</v>
      </c>
      <c r="K86" s="69"/>
    </row>
    <row r="87" spans="1:11" ht="35.25" customHeight="1" x14ac:dyDescent="0.2">
      <c r="A87" s="68"/>
      <c r="B87" s="66" t="s">
        <v>89</v>
      </c>
      <c r="C87" s="66" t="s">
        <v>82</v>
      </c>
      <c r="D87" s="27" t="s">
        <v>86</v>
      </c>
      <c r="E87" s="27"/>
      <c r="F87" s="69">
        <v>1268.24</v>
      </c>
      <c r="G87" s="69"/>
      <c r="H87" s="69"/>
      <c r="I87" s="69"/>
      <c r="J87" s="69">
        <f t="shared" si="3"/>
        <v>1268.24</v>
      </c>
      <c r="K87" s="69"/>
    </row>
    <row r="88" spans="1:11" ht="51.75" customHeight="1" x14ac:dyDescent="0.2">
      <c r="A88" s="68"/>
      <c r="B88" s="71" t="s">
        <v>90</v>
      </c>
      <c r="C88" s="66" t="s">
        <v>91</v>
      </c>
      <c r="D88" s="27" t="s">
        <v>92</v>
      </c>
      <c r="E88" s="27"/>
      <c r="F88" s="69">
        <v>500000</v>
      </c>
      <c r="G88" s="69"/>
      <c r="H88" s="69"/>
      <c r="I88" s="69"/>
      <c r="J88" s="69">
        <f t="shared" si="3"/>
        <v>500000</v>
      </c>
      <c r="K88" s="69"/>
    </row>
    <row r="89" spans="1:11" ht="22.5" customHeight="1" x14ac:dyDescent="0.2">
      <c r="A89" s="65">
        <v>2</v>
      </c>
      <c r="B89" s="72" t="s">
        <v>93</v>
      </c>
      <c r="C89" s="66"/>
      <c r="D89" s="27"/>
      <c r="E89" s="27"/>
      <c r="F89" s="73"/>
      <c r="G89" s="73"/>
      <c r="H89" s="74"/>
      <c r="I89" s="74"/>
      <c r="J89" s="75"/>
      <c r="K89" s="76"/>
    </row>
    <row r="90" spans="1:11" s="78" customFormat="1" ht="60.75" customHeight="1" x14ac:dyDescent="0.2">
      <c r="A90" s="68"/>
      <c r="B90" s="66" t="s">
        <v>94</v>
      </c>
      <c r="C90" s="66" t="s">
        <v>95</v>
      </c>
      <c r="D90" s="27" t="s">
        <v>83</v>
      </c>
      <c r="E90" s="27"/>
      <c r="F90" s="77">
        <v>12459</v>
      </c>
      <c r="G90" s="77"/>
      <c r="H90" s="77"/>
      <c r="I90" s="77"/>
      <c r="J90" s="77">
        <f t="shared" ref="J90:J92" si="4">F90+H90</f>
        <v>12459</v>
      </c>
      <c r="K90" s="77"/>
    </row>
    <row r="91" spans="1:11" ht="40.5" customHeight="1" x14ac:dyDescent="0.2">
      <c r="A91" s="65"/>
      <c r="B91" s="79" t="s">
        <v>96</v>
      </c>
      <c r="C91" s="66" t="s">
        <v>95</v>
      </c>
      <c r="D91" s="30" t="s">
        <v>97</v>
      </c>
      <c r="E91" s="32"/>
      <c r="F91" s="80">
        <v>4992</v>
      </c>
      <c r="G91" s="81"/>
      <c r="H91" s="80"/>
      <c r="I91" s="81"/>
      <c r="J91" s="80">
        <f t="shared" si="4"/>
        <v>4992</v>
      </c>
      <c r="K91" s="81"/>
    </row>
    <row r="92" spans="1:11" ht="40.5" customHeight="1" x14ac:dyDescent="0.2">
      <c r="A92" s="65"/>
      <c r="B92" s="79" t="s">
        <v>98</v>
      </c>
      <c r="C92" s="66" t="s">
        <v>95</v>
      </c>
      <c r="D92" s="30" t="s">
        <v>97</v>
      </c>
      <c r="E92" s="32"/>
      <c r="F92" s="80">
        <f>F90-F91</f>
        <v>7467</v>
      </c>
      <c r="G92" s="81"/>
      <c r="H92" s="80"/>
      <c r="I92" s="81"/>
      <c r="J92" s="80">
        <f t="shared" si="4"/>
        <v>7467</v>
      </c>
      <c r="K92" s="81"/>
    </row>
    <row r="93" spans="1:11" ht="40.5" customHeight="1" x14ac:dyDescent="0.2">
      <c r="A93" s="65"/>
      <c r="B93" s="66" t="s">
        <v>99</v>
      </c>
      <c r="C93" s="66" t="s">
        <v>82</v>
      </c>
      <c r="D93" s="30" t="s">
        <v>100</v>
      </c>
      <c r="E93" s="32"/>
      <c r="F93" s="80">
        <v>246</v>
      </c>
      <c r="G93" s="81"/>
      <c r="H93" s="82"/>
      <c r="I93" s="83"/>
      <c r="J93" s="80">
        <v>246</v>
      </c>
      <c r="K93" s="81"/>
    </row>
    <row r="94" spans="1:11" ht="40.5" customHeight="1" x14ac:dyDescent="0.2">
      <c r="A94" s="84"/>
      <c r="B94" s="66" t="s">
        <v>101</v>
      </c>
      <c r="C94" s="66" t="s">
        <v>91</v>
      </c>
      <c r="D94" s="30" t="s">
        <v>100</v>
      </c>
      <c r="E94" s="32"/>
      <c r="F94" s="85">
        <v>19.600000000000001</v>
      </c>
      <c r="G94" s="86"/>
      <c r="H94" s="85">
        <v>29.4</v>
      </c>
      <c r="I94" s="86"/>
      <c r="J94" s="85">
        <f>F94+H94</f>
        <v>49</v>
      </c>
      <c r="K94" s="86"/>
    </row>
    <row r="95" spans="1:11" s="87" customFormat="1" ht="61.5" customHeight="1" x14ac:dyDescent="0.2">
      <c r="A95" s="84"/>
      <c r="B95" s="66" t="s">
        <v>102</v>
      </c>
      <c r="C95" s="66" t="s">
        <v>91</v>
      </c>
      <c r="D95" s="30" t="s">
        <v>92</v>
      </c>
      <c r="E95" s="32"/>
      <c r="F95" s="85"/>
      <c r="G95" s="86"/>
      <c r="H95" s="80">
        <v>1</v>
      </c>
      <c r="I95" s="81"/>
      <c r="J95" s="80">
        <f>H95</f>
        <v>1</v>
      </c>
      <c r="K95" s="81"/>
    </row>
    <row r="96" spans="1:11" s="78" customFormat="1" ht="39.75" customHeight="1" x14ac:dyDescent="0.2">
      <c r="A96" s="68"/>
      <c r="B96" s="66" t="s">
        <v>103</v>
      </c>
      <c r="C96" s="66" t="s">
        <v>91</v>
      </c>
      <c r="D96" s="30" t="s">
        <v>92</v>
      </c>
      <c r="E96" s="32"/>
      <c r="F96" s="88">
        <v>11</v>
      </c>
      <c r="G96" s="89"/>
      <c r="H96" s="80"/>
      <c r="I96" s="81"/>
      <c r="J96" s="80">
        <f>H96+F96</f>
        <v>11</v>
      </c>
      <c r="K96" s="81"/>
    </row>
    <row r="97" spans="1:14" s="78" customFormat="1" ht="111.75" customHeight="1" x14ac:dyDescent="0.2">
      <c r="A97" s="68"/>
      <c r="B97" s="66" t="s">
        <v>104</v>
      </c>
      <c r="C97" s="66" t="s">
        <v>82</v>
      </c>
      <c r="D97" s="30" t="s">
        <v>105</v>
      </c>
      <c r="E97" s="32"/>
      <c r="F97" s="88">
        <v>6</v>
      </c>
      <c r="G97" s="89"/>
      <c r="H97" s="80"/>
      <c r="I97" s="81"/>
      <c r="J97" s="80">
        <f>H97+F97</f>
        <v>6</v>
      </c>
      <c r="K97" s="81"/>
    </row>
    <row r="98" spans="1:14" s="78" customFormat="1" ht="70.5" customHeight="1" x14ac:dyDescent="0.2">
      <c r="A98" s="68"/>
      <c r="B98" s="66" t="s">
        <v>106</v>
      </c>
      <c r="C98" s="66" t="s">
        <v>107</v>
      </c>
      <c r="D98" s="30" t="s">
        <v>100</v>
      </c>
      <c r="E98" s="32"/>
      <c r="F98" s="88">
        <v>6020</v>
      </c>
      <c r="G98" s="89"/>
      <c r="H98" s="80"/>
      <c r="I98" s="81"/>
      <c r="J98" s="80">
        <f>H98+F98</f>
        <v>6020</v>
      </c>
      <c r="K98" s="81"/>
    </row>
    <row r="99" spans="1:14" ht="25.5" customHeight="1" x14ac:dyDescent="0.2">
      <c r="A99" s="65">
        <v>4</v>
      </c>
      <c r="B99" s="63" t="s">
        <v>108</v>
      </c>
      <c r="C99" s="66"/>
      <c r="D99" s="27"/>
      <c r="E99" s="90"/>
      <c r="F99" s="73"/>
      <c r="G99" s="73"/>
      <c r="H99" s="73"/>
      <c r="I99" s="73"/>
      <c r="J99" s="73"/>
      <c r="K99" s="73"/>
    </row>
    <row r="100" spans="1:14" s="78" customFormat="1" ht="62.25" customHeight="1" x14ac:dyDescent="0.2">
      <c r="A100" s="68"/>
      <c r="B100" s="66" t="s">
        <v>109</v>
      </c>
      <c r="C100" s="66" t="s">
        <v>91</v>
      </c>
      <c r="D100" s="27" t="s">
        <v>100</v>
      </c>
      <c r="E100" s="27"/>
      <c r="F100" s="69">
        <f>ROUND(D74/F90,2)</f>
        <v>43038.14</v>
      </c>
      <c r="G100" s="69"/>
      <c r="H100" s="91">
        <f>ROUND(F74/F90,2)</f>
        <v>7471.66</v>
      </c>
      <c r="I100" s="91"/>
      <c r="J100" s="69">
        <f>ROUND(F100+H100,2)</f>
        <v>50509.8</v>
      </c>
      <c r="K100" s="69"/>
    </row>
    <row r="101" spans="1:14" ht="36" customHeight="1" x14ac:dyDescent="0.2">
      <c r="A101" s="65"/>
      <c r="B101" s="66" t="s">
        <v>110</v>
      </c>
      <c r="C101" s="66" t="s">
        <v>95</v>
      </c>
      <c r="D101" s="27" t="s">
        <v>100</v>
      </c>
      <c r="E101" s="27"/>
      <c r="F101" s="77">
        <f>ROUND(F90/F85,0)</f>
        <v>8</v>
      </c>
      <c r="G101" s="77"/>
      <c r="H101" s="92"/>
      <c r="I101" s="92"/>
      <c r="J101" s="92">
        <f t="shared" ref="J101:J105" si="5">F101+H101</f>
        <v>8</v>
      </c>
      <c r="K101" s="92"/>
    </row>
    <row r="102" spans="1:14" ht="36" customHeight="1" x14ac:dyDescent="0.2">
      <c r="A102" s="65"/>
      <c r="B102" s="66" t="s">
        <v>111</v>
      </c>
      <c r="C102" s="66" t="s">
        <v>95</v>
      </c>
      <c r="D102" s="27" t="s">
        <v>100</v>
      </c>
      <c r="E102" s="27"/>
      <c r="F102" s="77">
        <f>ROUND(F90/F84,0)</f>
        <v>4</v>
      </c>
      <c r="G102" s="77"/>
      <c r="H102" s="92"/>
      <c r="I102" s="92"/>
      <c r="J102" s="92">
        <f t="shared" si="5"/>
        <v>4</v>
      </c>
      <c r="K102" s="92"/>
    </row>
    <row r="103" spans="1:14" s="78" customFormat="1" ht="36" customHeight="1" x14ac:dyDescent="0.2">
      <c r="A103" s="84"/>
      <c r="B103" s="66" t="s">
        <v>112</v>
      </c>
      <c r="C103" s="66" t="s">
        <v>91</v>
      </c>
      <c r="D103" s="27" t="s">
        <v>100</v>
      </c>
      <c r="E103" s="27"/>
      <c r="F103" s="91"/>
      <c r="G103" s="91"/>
      <c r="H103" s="69">
        <f>F66/H95</f>
        <v>80000</v>
      </c>
      <c r="I103" s="69"/>
      <c r="J103" s="69">
        <f t="shared" si="5"/>
        <v>80000</v>
      </c>
      <c r="K103" s="69"/>
    </row>
    <row r="104" spans="1:14" s="78" customFormat="1" ht="36" customHeight="1" x14ac:dyDescent="0.2">
      <c r="A104" s="84"/>
      <c r="B104" s="93" t="s">
        <v>113</v>
      </c>
      <c r="C104" s="66" t="s">
        <v>91</v>
      </c>
      <c r="D104" s="27" t="s">
        <v>100</v>
      </c>
      <c r="E104" s="27"/>
      <c r="F104" s="91">
        <f>2180795/11</f>
        <v>198254.09090909091</v>
      </c>
      <c r="G104" s="91"/>
      <c r="H104" s="91"/>
      <c r="I104" s="91"/>
      <c r="J104" s="69">
        <f t="shared" si="5"/>
        <v>198254.09090909091</v>
      </c>
      <c r="K104" s="69"/>
    </row>
    <row r="105" spans="1:14" s="78" customFormat="1" ht="36" customHeight="1" x14ac:dyDescent="0.2">
      <c r="A105" s="84"/>
      <c r="B105" s="93" t="s">
        <v>114</v>
      </c>
      <c r="C105" s="66" t="s">
        <v>91</v>
      </c>
      <c r="D105" s="27" t="s">
        <v>100</v>
      </c>
      <c r="E105" s="27"/>
      <c r="F105" s="91">
        <f>F88/F97</f>
        <v>83333.333333333328</v>
      </c>
      <c r="G105" s="91"/>
      <c r="H105" s="91"/>
      <c r="I105" s="91"/>
      <c r="J105" s="69">
        <f t="shared" si="5"/>
        <v>83333.333333333328</v>
      </c>
      <c r="K105" s="69"/>
    </row>
    <row r="106" spans="1:14" ht="21.75" customHeight="1" x14ac:dyDescent="0.2">
      <c r="A106" s="65">
        <v>5</v>
      </c>
      <c r="B106" s="63" t="s">
        <v>115</v>
      </c>
      <c r="C106" s="66"/>
      <c r="D106" s="27"/>
      <c r="E106" s="27"/>
      <c r="F106" s="73"/>
      <c r="G106" s="73"/>
      <c r="H106" s="74"/>
      <c r="I106" s="74"/>
      <c r="J106" s="73"/>
      <c r="K106" s="73"/>
    </row>
    <row r="107" spans="1:14" ht="34.15" customHeight="1" x14ac:dyDescent="0.2">
      <c r="A107" s="65"/>
      <c r="B107" s="66" t="s">
        <v>116</v>
      </c>
      <c r="C107" s="66" t="s">
        <v>117</v>
      </c>
      <c r="D107" s="27" t="s">
        <v>97</v>
      </c>
      <c r="E107" s="27"/>
      <c r="F107" s="94">
        <v>97</v>
      </c>
      <c r="G107" s="94"/>
      <c r="H107" s="77"/>
      <c r="I107" s="77"/>
      <c r="J107" s="94">
        <f t="shared" si="3"/>
        <v>97</v>
      </c>
      <c r="K107" s="94"/>
    </row>
    <row r="108" spans="1:14" ht="37.5" customHeight="1" x14ac:dyDescent="0.2">
      <c r="A108" s="65"/>
      <c r="B108" s="66" t="s">
        <v>118</v>
      </c>
      <c r="C108" s="66" t="s">
        <v>117</v>
      </c>
      <c r="D108" s="27" t="s">
        <v>97</v>
      </c>
      <c r="E108" s="27"/>
      <c r="F108" s="95">
        <v>70</v>
      </c>
      <c r="G108" s="96"/>
      <c r="H108" s="80"/>
      <c r="I108" s="81"/>
      <c r="J108" s="94">
        <f t="shared" si="3"/>
        <v>70</v>
      </c>
      <c r="K108" s="94"/>
    </row>
    <row r="109" spans="1:14" ht="41.25" customHeight="1" x14ac:dyDescent="0.2">
      <c r="A109" s="97"/>
      <c r="B109" s="66" t="s">
        <v>119</v>
      </c>
      <c r="C109" s="66" t="s">
        <v>117</v>
      </c>
      <c r="D109" s="27" t="s">
        <v>100</v>
      </c>
      <c r="E109" s="27"/>
      <c r="F109" s="94"/>
      <c r="G109" s="94"/>
      <c r="H109" s="98">
        <v>123.8</v>
      </c>
      <c r="I109" s="98"/>
      <c r="J109" s="98">
        <f t="shared" si="3"/>
        <v>123.8</v>
      </c>
      <c r="K109" s="98"/>
    </row>
    <row r="110" spans="1:14" ht="48" customHeight="1" x14ac:dyDescent="0.2">
      <c r="A110" s="65"/>
      <c r="B110" s="66" t="s">
        <v>120</v>
      </c>
      <c r="C110" s="66" t="s">
        <v>117</v>
      </c>
      <c r="D110" s="27" t="s">
        <v>97</v>
      </c>
      <c r="E110" s="27"/>
      <c r="F110" s="99">
        <v>96.9</v>
      </c>
      <c r="G110" s="100"/>
      <c r="H110" s="82"/>
      <c r="I110" s="83"/>
      <c r="J110" s="98">
        <f t="shared" si="3"/>
        <v>96.9</v>
      </c>
      <c r="K110" s="98"/>
    </row>
    <row r="111" spans="1:14" ht="22.5" customHeight="1" x14ac:dyDescent="0.25">
      <c r="A111" s="101" t="s">
        <v>121</v>
      </c>
      <c r="B111" s="10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3"/>
      <c r="M111" s="103"/>
      <c r="N111" s="103"/>
    </row>
    <row r="112" spans="1:14" ht="24.75" customHeight="1" x14ac:dyDescent="0.25">
      <c r="A112" s="104"/>
      <c r="B112" s="102"/>
      <c r="C112" s="102"/>
      <c r="D112" s="102"/>
      <c r="E112" s="105"/>
      <c r="F112" s="102"/>
      <c r="G112" s="102"/>
      <c r="H112" s="106" t="s">
        <v>122</v>
      </c>
      <c r="I112" s="106"/>
      <c r="J112" s="106"/>
      <c r="K112" s="106"/>
    </row>
    <row r="113" spans="1:11" ht="53.25" customHeight="1" x14ac:dyDescent="0.25">
      <c r="A113" s="101" t="s">
        <v>123</v>
      </c>
      <c r="B113" s="101"/>
      <c r="C113" s="102"/>
      <c r="D113" s="102"/>
      <c r="E113" s="107" t="s">
        <v>124</v>
      </c>
      <c r="F113" s="108"/>
      <c r="G113" s="108"/>
      <c r="H113" s="109" t="s">
        <v>125</v>
      </c>
      <c r="I113" s="110"/>
      <c r="J113" s="110"/>
      <c r="K113" s="110"/>
    </row>
    <row r="114" spans="1:11" s="112" customFormat="1" ht="27" customHeight="1" x14ac:dyDescent="0.25">
      <c r="A114" s="101" t="s">
        <v>126</v>
      </c>
      <c r="B114" s="101"/>
      <c r="C114" s="102"/>
      <c r="D114" s="102"/>
      <c r="E114" s="102"/>
      <c r="F114" s="102"/>
      <c r="G114" s="102"/>
      <c r="H114" s="111"/>
      <c r="I114" s="111"/>
      <c r="J114" s="111"/>
      <c r="K114" s="111"/>
    </row>
    <row r="115" spans="1:11" s="112" customFormat="1" ht="18" customHeight="1" x14ac:dyDescent="0.25">
      <c r="A115" s="104"/>
      <c r="B115" s="102"/>
      <c r="C115" s="102"/>
      <c r="D115" s="102"/>
      <c r="E115" s="105"/>
      <c r="F115" s="102"/>
      <c r="G115" s="102"/>
      <c r="H115" s="113" t="s">
        <v>127</v>
      </c>
      <c r="I115" s="113"/>
      <c r="J115" s="113"/>
      <c r="K115" s="113"/>
    </row>
    <row r="116" spans="1:11" s="112" customFormat="1" ht="48" customHeight="1" x14ac:dyDescent="0.2">
      <c r="A116" s="104" t="s">
        <v>128</v>
      </c>
      <c r="B116" s="102"/>
      <c r="C116" s="104"/>
      <c r="D116" s="102"/>
      <c r="E116" s="107" t="s">
        <v>124</v>
      </c>
      <c r="F116" s="107"/>
      <c r="G116" s="108"/>
      <c r="H116" s="109" t="s">
        <v>125</v>
      </c>
      <c r="I116" s="110"/>
      <c r="J116" s="110"/>
      <c r="K116" s="110"/>
    </row>
    <row r="117" spans="1:11" s="112" customFormat="1" ht="20.25" customHeight="1" x14ac:dyDescent="0.2">
      <c r="A117" s="114"/>
      <c r="B117" s="115" t="s">
        <v>129</v>
      </c>
      <c r="C117" s="115"/>
      <c r="D117" s="115"/>
      <c r="E117" s="114"/>
      <c r="F117" s="114"/>
      <c r="G117" s="114"/>
      <c r="H117" s="114"/>
      <c r="I117" s="114"/>
      <c r="J117" s="114"/>
      <c r="K117" s="114"/>
    </row>
    <row r="118" spans="1:11" s="112" customFormat="1" ht="20.25" customHeight="1" x14ac:dyDescent="0.2">
      <c r="A118" s="114"/>
      <c r="B118" s="114" t="s">
        <v>130</v>
      </c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s="112" customFormat="1" ht="34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</sheetData>
  <mergeCells count="264">
    <mergeCell ref="H115:K115"/>
    <mergeCell ref="H116:K116"/>
    <mergeCell ref="B117:D117"/>
    <mergeCell ref="A111:B111"/>
    <mergeCell ref="H112:K112"/>
    <mergeCell ref="A113:B113"/>
    <mergeCell ref="H113:K113"/>
    <mergeCell ref="A114:B114"/>
    <mergeCell ref="H114:K114"/>
    <mergeCell ref="D109:E109"/>
    <mergeCell ref="F109:G109"/>
    <mergeCell ref="H109:I109"/>
    <mergeCell ref="J109:K109"/>
    <mergeCell ref="D110:E110"/>
    <mergeCell ref="F110:G110"/>
    <mergeCell ref="H110:I110"/>
    <mergeCell ref="J110:K110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A78:H78"/>
    <mergeCell ref="D79:E79"/>
    <mergeCell ref="F79:G79"/>
    <mergeCell ref="H79:I79"/>
    <mergeCell ref="J79:K79"/>
    <mergeCell ref="D80:E80"/>
    <mergeCell ref="F80:G80"/>
    <mergeCell ref="H80:I80"/>
    <mergeCell ref="J80:K80"/>
    <mergeCell ref="A75:C75"/>
    <mergeCell ref="D75:E75"/>
    <mergeCell ref="F75:G75"/>
    <mergeCell ref="H75:I75"/>
    <mergeCell ref="A76:C76"/>
    <mergeCell ref="D76:E76"/>
    <mergeCell ref="F76:G76"/>
    <mergeCell ref="H76:I76"/>
    <mergeCell ref="A73:C73"/>
    <mergeCell ref="D73:E73"/>
    <mergeCell ref="F73:G73"/>
    <mergeCell ref="H73:I73"/>
    <mergeCell ref="A74:C74"/>
    <mergeCell ref="D74:E74"/>
    <mergeCell ref="F74:G74"/>
    <mergeCell ref="H74:I74"/>
    <mergeCell ref="A71:I71"/>
    <mergeCell ref="P71:T71"/>
    <mergeCell ref="A72:C72"/>
    <mergeCell ref="D72:E72"/>
    <mergeCell ref="F72:G72"/>
    <mergeCell ref="H72:I72"/>
    <mergeCell ref="P72:T72"/>
    <mergeCell ref="O69:P69"/>
    <mergeCell ref="Q69:R69"/>
    <mergeCell ref="S69:T69"/>
    <mergeCell ref="A70:H70"/>
    <mergeCell ref="O70:P70"/>
    <mergeCell ref="Q70:R70"/>
    <mergeCell ref="S70:T70"/>
    <mergeCell ref="O67:P67"/>
    <mergeCell ref="Q67:R67"/>
    <mergeCell ref="S67:T67"/>
    <mergeCell ref="A68:C68"/>
    <mergeCell ref="D68:E68"/>
    <mergeCell ref="F68:G68"/>
    <mergeCell ref="H68:I68"/>
    <mergeCell ref="O68:P68"/>
    <mergeCell ref="Q68:R68"/>
    <mergeCell ref="S68:T68"/>
    <mergeCell ref="B66:C66"/>
    <mergeCell ref="D66:E66"/>
    <mergeCell ref="F66:G66"/>
    <mergeCell ref="H66:I66"/>
    <mergeCell ref="B67:C67"/>
    <mergeCell ref="D67:E67"/>
    <mergeCell ref="F67:G67"/>
    <mergeCell ref="H67:I67"/>
    <mergeCell ref="B64:C64"/>
    <mergeCell ref="D64:E64"/>
    <mergeCell ref="F64:G64"/>
    <mergeCell ref="H64:I64"/>
    <mergeCell ref="B65:C65"/>
    <mergeCell ref="D65:E65"/>
    <mergeCell ref="F65:G65"/>
    <mergeCell ref="H65:I65"/>
    <mergeCell ref="B62:C62"/>
    <mergeCell ref="D62:E62"/>
    <mergeCell ref="F62:G62"/>
    <mergeCell ref="H62:I62"/>
    <mergeCell ref="B63:C63"/>
    <mergeCell ref="D63:E63"/>
    <mergeCell ref="F63:G63"/>
    <mergeCell ref="H63:I63"/>
    <mergeCell ref="B57:H57"/>
    <mergeCell ref="A59:H59"/>
    <mergeCell ref="A60:I60"/>
    <mergeCell ref="B61:C61"/>
    <mergeCell ref="D61:E61"/>
    <mergeCell ref="F61:G61"/>
    <mergeCell ref="H61:I61"/>
    <mergeCell ref="A50:K50"/>
    <mergeCell ref="B52:H52"/>
    <mergeCell ref="B53:H53"/>
    <mergeCell ref="B54:H54"/>
    <mergeCell ref="B55:H55"/>
    <mergeCell ref="B56:H56"/>
    <mergeCell ref="A41:K41"/>
    <mergeCell ref="B43:H43"/>
    <mergeCell ref="B44:H44"/>
    <mergeCell ref="B45:H45"/>
    <mergeCell ref="B46:H46"/>
    <mergeCell ref="A48:K48"/>
    <mergeCell ref="A35:K35"/>
    <mergeCell ref="A36:K36"/>
    <mergeCell ref="A37:K37"/>
    <mergeCell ref="A38:K38"/>
    <mergeCell ref="A39:K39"/>
    <mergeCell ref="A40:K40"/>
    <mergeCell ref="A29:K29"/>
    <mergeCell ref="A30:K30"/>
    <mergeCell ref="A31:K31"/>
    <mergeCell ref="A32:K32"/>
    <mergeCell ref="A33:K33"/>
    <mergeCell ref="A34:K34"/>
    <mergeCell ref="A23:K23"/>
    <mergeCell ref="A24:K24"/>
    <mergeCell ref="A25:K25"/>
    <mergeCell ref="A26:K26"/>
    <mergeCell ref="A27:K27"/>
    <mergeCell ref="A28:K28"/>
    <mergeCell ref="A17:K17"/>
    <mergeCell ref="A18:K18"/>
    <mergeCell ref="A19:K19"/>
    <mergeCell ref="A20:K20"/>
    <mergeCell ref="A21:K21"/>
    <mergeCell ref="A22:K22"/>
    <mergeCell ref="A11:I11"/>
    <mergeCell ref="A12:K12"/>
    <mergeCell ref="A13:K13"/>
    <mergeCell ref="A14:K14"/>
    <mergeCell ref="A15:K15"/>
    <mergeCell ref="A16:K16"/>
    <mergeCell ref="B7:C7"/>
    <mergeCell ref="E7:F7"/>
    <mergeCell ref="G7:K7"/>
    <mergeCell ref="A8:K8"/>
    <mergeCell ref="A9:K9"/>
    <mergeCell ref="A10:K10"/>
    <mergeCell ref="G2:K2"/>
    <mergeCell ref="G3:K3"/>
    <mergeCell ref="A4:K4"/>
    <mergeCell ref="B5:F5"/>
    <mergeCell ref="G5:K5"/>
    <mergeCell ref="B6:F6"/>
    <mergeCell ref="G6:K6"/>
  </mergeCells>
  <pageMargins left="0.62992125984251968" right="0.23622047244094491" top="0.35433070866141736" bottom="0.15748031496062992" header="0.31496062992125984" footer="0.31496062992125984"/>
  <pageSetup paperSize="9" scale="53" fitToHeight="4" orientation="landscape" r:id="rId1"/>
  <rowBreaks count="1" manualBreakCount="1">
    <brk id="9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1010 </vt:lpstr>
      <vt:lpstr>'1010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2023-01-25T12:40:36Z</dcterms:created>
  <dcterms:modified xsi:type="dcterms:W3CDTF">2023-01-25T12:41:24Z</dcterms:modified>
</cp:coreProperties>
</file>