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21" sheetId="1" r:id="rId1"/>
  </sheets>
  <definedNames>
    <definedName name="_xlnm.Print_Area" localSheetId="0">'1021'!$A$1:$L$106</definedName>
  </definedNames>
  <calcPr calcId="144525"/>
</workbook>
</file>

<file path=xl/calcChain.xml><?xml version="1.0" encoding="utf-8"?>
<calcChain xmlns="http://schemas.openxmlformats.org/spreadsheetml/2006/main">
  <c r="P99" i="1" l="1"/>
  <c r="P100" i="1" s="1"/>
  <c r="J98" i="1"/>
  <c r="J97" i="1"/>
  <c r="J96" i="1"/>
  <c r="J95" i="1"/>
  <c r="J94" i="1"/>
  <c r="F92" i="1"/>
  <c r="J92" i="1" s="1"/>
  <c r="H91" i="1"/>
  <c r="J91" i="1" s="1"/>
  <c r="F90" i="1"/>
  <c r="J90" i="1" s="1"/>
  <c r="J89" i="1"/>
  <c r="J86" i="1"/>
  <c r="J85" i="1"/>
  <c r="J84" i="1"/>
  <c r="J83" i="1"/>
  <c r="J82" i="1"/>
  <c r="J81" i="1"/>
  <c r="J79" i="1"/>
  <c r="J78" i="1"/>
  <c r="J77" i="1"/>
  <c r="J76" i="1"/>
  <c r="J75" i="1"/>
  <c r="J74" i="1"/>
  <c r="J73" i="1"/>
  <c r="H66" i="1"/>
  <c r="H58" i="1"/>
  <c r="H57" i="1"/>
  <c r="H56" i="1"/>
  <c r="H55" i="1"/>
  <c r="H54" i="1"/>
  <c r="H59" i="1" s="1"/>
  <c r="F54" i="1"/>
  <c r="F59" i="1" s="1"/>
  <c r="F65" i="1" s="1"/>
  <c r="D54" i="1"/>
  <c r="D59" i="1" s="1"/>
  <c r="D65" i="1" s="1"/>
  <c r="D67" i="1" l="1"/>
  <c r="F88" i="1"/>
  <c r="J88" i="1" s="1"/>
  <c r="H65" i="1"/>
  <c r="H67" i="1" s="1"/>
  <c r="F67" i="1"/>
  <c r="H88" i="1"/>
</calcChain>
</file>

<file path=xl/sharedStrings.xml><?xml version="1.0" encoding="utf-8"?>
<sst xmlns="http://schemas.openxmlformats.org/spreadsheetml/2006/main" count="168" uniqueCount="121">
  <si>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</si>
  <si>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23 січня 2023 року № 16</t>
    </r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</si>
  <si>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</si>
  <si>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</si>
  <si>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</si>
  <si>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</si>
  <si>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</si>
  <si>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</si>
  <si>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</si>
  <si>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</si>
  <si>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</si>
  <si>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</si>
  <si>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</si>
  <si>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</si>
  <si>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- 545 376 593,77 гривень, у тому числі загального фонду — 470 212 443,28 гривень та спеціального фонду — 75 164 150,49 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</si>
  <si>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</si>
  <si>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</si>
  <si>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</si>
  <si>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</si>
  <si>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</si>
  <si>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</si>
  <si>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</si>
  <si>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</si>
  <si>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</si>
  <si>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</si>
  <si>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</si>
  <si>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</si>
  <si>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</si>
  <si>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</si>
  <si>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</si>
  <si>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</si>
  <si>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</si>
  <si>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</si>
  <si>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</si>
  <si>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</si>
  <si>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</si>
  <si>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</si>
  <si>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</si>
  <si>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</si>
  <si>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</si>
  <si>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</si>
  <si>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</si>
  <si>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</si>
  <si>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</si>
  <si>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</si>
  <si>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</si>
  <si>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</si>
  <si>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</si>
  <si>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</si>
  <si>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</si>
  <si>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</si>
  <si>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</si>
  <si>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</si>
  <si>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</si>
  <si>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</si>
  <si>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</si>
  <si>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</si>
  <si>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</si>
  <si>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</si>
  <si>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</si>
  <si>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Організація роботи пунктів обігріву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</si>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</sst>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23" x14ac:knownFonts="1"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9" fillId="0" borderId="0"/>
    <xf numFmtId="0" fontId="1" fillId="0" borderId="0"/>
    <xf numFmtId="0" fontId="20" fillId="0" borderId="0">
      <alignment vertical="top"/>
    </xf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 wrapText="1" shrinkToFit="1"/>
    </xf>
    <xf numFmtId="1" fontId="8" fillId="0" borderId="1" xfId="1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0" xfId="1" applyNumberFormat="1" applyFont="1" applyFill="1" applyBorder="1" applyAlignment="1">
      <alignment vertical="center" wrapText="1" shrinkToFit="1"/>
    </xf>
    <xf numFmtId="1" fontId="14" fillId="0" borderId="0" xfId="1" applyNumberFormat="1" applyFont="1" applyFill="1" applyBorder="1" applyAlignment="1">
      <alignment horizontal="center"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2" xfId="1" applyNumberFormat="1" applyFont="1" applyFill="1" applyBorder="1" applyAlignment="1">
      <alignment horizontal="right" vertical="center" wrapText="1" shrinkToFi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0" fontId="8" fillId="0" borderId="2" xfId="1" applyFont="1" applyFill="1" applyBorder="1" applyAlignment="1">
      <alignment horizontal="right" vertical="center" wrapText="1"/>
    </xf>
    <xf numFmtId="4" fontId="1" fillId="0" borderId="0" xfId="1" applyNumberFormat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4" fontId="8" fillId="0" borderId="2" xfId="1" applyNumberFormat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2" fillId="0" borderId="9" xfId="1" applyNumberFormat="1" applyFont="1" applyFill="1" applyBorder="1" applyAlignment="1">
      <alignment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165" fontId="8" fillId="0" borderId="3" xfId="1" applyNumberFormat="1" applyFont="1" applyFill="1" applyBorder="1" applyAlignment="1">
      <alignment horizontal="center" vertical="center" wrapText="1" shrinkToFit="1"/>
    </xf>
    <xf numFmtId="165" fontId="8" fillId="0" borderId="5" xfId="1" applyNumberFormat="1" applyFont="1" applyFill="1" applyBorder="1" applyAlignment="1">
      <alignment horizontal="center" vertical="center" wrapText="1" shrinkToFi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4" fontId="17" fillId="0" borderId="0" xfId="1" applyNumberFormat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64" fontId="8" fillId="0" borderId="3" xfId="1" applyNumberFormat="1" applyFont="1" applyFill="1" applyBorder="1" applyAlignment="1">
      <alignment horizontal="center" vertical="center" wrapText="1" shrinkToFit="1"/>
    </xf>
    <xf numFmtId="164" fontId="8" fillId="0" borderId="5" xfId="1" applyNumberFormat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left" wrapText="1"/>
    </xf>
    <xf numFmtId="0" fontId="1" fillId="0" borderId="0" xfId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 wrapText="1" shrinkToFi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  <pageSetUpPr fitToPage="1"/>
  </sheetPr>
  <dimension ref="A1:X106"/>
  <sheetViews>
    <sheetView tabSelected="1" view="pageBreakPreview" topLeftCell="A51" zoomScale="60" zoomScaleNormal="70" workbookViewId="0">
      <selection activeCell="Q97" sqref="Q97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1.332031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4" t="s">
        <v>0</v>
      </c>
      <c r="I1" s="5"/>
      <c r="J1" s="5"/>
      <c r="K1" s="5"/>
      <c r="L1" s="5"/>
    </row>
    <row r="2" spans="1:23" ht="127.5" customHeight="1" x14ac:dyDescent="0.2">
      <c r="B2" s="2"/>
      <c r="C2" s="2"/>
      <c r="D2" s="2"/>
      <c r="E2" s="2"/>
      <c r="F2" s="2"/>
      <c r="G2" s="6"/>
      <c r="H2" s="7" t="s">
        <v>1</v>
      </c>
      <c r="I2" s="7"/>
      <c r="J2" s="7"/>
      <c r="K2" s="7"/>
      <c r="L2" s="7"/>
    </row>
    <row r="3" spans="1:23" ht="47.25" customHeight="1" x14ac:dyDescent="0.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23" ht="111" customHeight="1" x14ac:dyDescent="0.2">
      <c r="A4" s="10" t="s">
        <v>3</v>
      </c>
      <c r="B4" s="11" t="s">
        <v>4</v>
      </c>
      <c r="C4" s="11"/>
      <c r="D4" s="11"/>
      <c r="E4" s="11"/>
      <c r="F4" s="11"/>
      <c r="G4" s="12" t="s">
        <v>5</v>
      </c>
      <c r="H4" s="12"/>
      <c r="I4" s="12"/>
      <c r="J4" s="12"/>
      <c r="K4" s="12"/>
    </row>
    <row r="5" spans="1:23" ht="97.5" customHeight="1" x14ac:dyDescent="0.2">
      <c r="A5" s="6" t="s">
        <v>6</v>
      </c>
      <c r="B5" s="12" t="s">
        <v>7</v>
      </c>
      <c r="C5" s="11"/>
      <c r="D5" s="11"/>
      <c r="E5" s="11"/>
      <c r="F5" s="11"/>
      <c r="G5" s="11" t="s">
        <v>8</v>
      </c>
      <c r="H5" s="11"/>
      <c r="I5" s="11"/>
      <c r="J5" s="11"/>
      <c r="K5" s="11"/>
    </row>
    <row r="6" spans="1:23" ht="150.75" customHeight="1" x14ac:dyDescent="0.2">
      <c r="A6" s="6" t="s">
        <v>9</v>
      </c>
      <c r="B6" s="12" t="s">
        <v>10</v>
      </c>
      <c r="C6" s="11"/>
      <c r="D6" s="13" t="s">
        <v>11</v>
      </c>
      <c r="E6" s="14" t="s">
        <v>12</v>
      </c>
      <c r="F6" s="12"/>
      <c r="G6" s="12" t="s">
        <v>13</v>
      </c>
      <c r="H6" s="11"/>
      <c r="I6" s="11"/>
      <c r="J6" s="11"/>
      <c r="K6" s="11"/>
    </row>
    <row r="7" spans="1:23" s="15" customFormat="1" ht="34.5" customHeight="1" x14ac:dyDescent="0.2">
      <c r="A7" s="7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M7" s="16"/>
      <c r="N7" s="16"/>
      <c r="O7" s="16"/>
      <c r="P7" s="16"/>
      <c r="Q7" s="16"/>
    </row>
    <row r="8" spans="1:23" ht="18" customHeight="1" x14ac:dyDescent="0.2">
      <c r="A8" s="4" t="s">
        <v>15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23" ht="33" customHeight="1" x14ac:dyDescent="0.2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23" ht="25.5" customHeight="1" x14ac:dyDescent="0.2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</row>
    <row r="11" spans="1:23" ht="25.5" customHeight="1" x14ac:dyDescent="0.2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23" ht="25.5" customHeight="1" x14ac:dyDescent="0.2">
      <c r="A12" s="17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23" ht="25.5" customHeight="1" x14ac:dyDescent="0.2">
      <c r="A13" s="17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23" ht="25.5" customHeight="1" x14ac:dyDescent="0.2">
      <c r="A14" s="17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5.5" customHeight="1" x14ac:dyDescent="0.2">
      <c r="A15" s="17" t="s">
        <v>22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25.5" customHeight="1" x14ac:dyDescent="0.2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11" ht="25.5" customHeight="1" x14ac:dyDescent="0.2">
      <c r="A17" s="17" t="s">
        <v>24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23.45" customHeight="1" x14ac:dyDescent="0.2">
      <c r="A18" s="17" t="s">
        <v>25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9" customHeight="1" x14ac:dyDescent="0.2">
      <c r="A19" s="17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34.5" customHeight="1" x14ac:dyDescent="0.2">
      <c r="A20" s="17" t="s">
        <v>27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8.5" customHeight="1" x14ac:dyDescent="0.2">
      <c r="A21" s="17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36" customHeight="1" x14ac:dyDescent="0.2">
      <c r="A22" s="17" t="s">
        <v>29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20.25" customHeight="1" x14ac:dyDescent="0.2">
      <c r="A23" s="17" t="s">
        <v>30</v>
      </c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1" ht="39.75" customHeight="1" x14ac:dyDescent="0.2">
      <c r="A24" s="17" t="s">
        <v>31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27" customHeight="1" x14ac:dyDescent="0.2">
      <c r="A25" s="17" t="s">
        <v>32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34.5" customHeight="1" x14ac:dyDescent="0.2">
      <c r="A26" s="17" t="s">
        <v>33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4.6" customHeight="1" x14ac:dyDescent="0.2">
      <c r="A27" s="17" t="s">
        <v>34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39" customHeight="1" x14ac:dyDescent="0.2">
      <c r="A28" s="17" t="s">
        <v>35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26.25" customHeight="1" x14ac:dyDescent="0.2">
      <c r="A29" s="17" t="s">
        <v>36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25.5" customHeight="1" x14ac:dyDescent="0.2">
      <c r="A30" s="17" t="s">
        <v>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7.75" customHeight="1" x14ac:dyDescent="0.2">
      <c r="A31" s="17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48.75" customHeight="1" x14ac:dyDescent="0.2">
      <c r="A32" s="17" t="s">
        <v>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42.75" customHeight="1" x14ac:dyDescent="0.2">
      <c r="A33" s="17" t="s">
        <v>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29.25" customHeight="1" x14ac:dyDescent="0.2">
      <c r="A34" s="17" t="s">
        <v>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24" customHeight="1" x14ac:dyDescent="0.2">
      <c r="A35" s="17" t="s">
        <v>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25.5" customHeight="1" x14ac:dyDescent="0.2">
      <c r="A36" s="17" t="s">
        <v>43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26.2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28.5" customHeight="1" x14ac:dyDescent="0.2">
      <c r="A38" s="17" t="s">
        <v>44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9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29.25" customHeight="1" x14ac:dyDescent="0.2">
      <c r="A40" s="21" t="s">
        <v>45</v>
      </c>
      <c r="B40" s="22" t="s">
        <v>46</v>
      </c>
      <c r="C40" s="22"/>
      <c r="D40" s="22"/>
      <c r="E40" s="22"/>
      <c r="F40" s="22"/>
      <c r="G40" s="22"/>
      <c r="H40" s="22"/>
      <c r="I40" s="23"/>
      <c r="J40" s="23"/>
      <c r="K40" s="23"/>
    </row>
    <row r="41" spans="1:11" ht="38.25" customHeight="1" x14ac:dyDescent="0.2">
      <c r="A41" s="24">
        <v>1</v>
      </c>
      <c r="B41" s="25" t="s">
        <v>47</v>
      </c>
      <c r="C41" s="25"/>
      <c r="D41" s="25"/>
      <c r="E41" s="25"/>
      <c r="F41" s="25"/>
      <c r="G41" s="25"/>
      <c r="H41" s="25"/>
      <c r="I41" s="23"/>
      <c r="J41" s="23"/>
      <c r="K41" s="23"/>
    </row>
    <row r="42" spans="1:11" ht="12" customHeight="1" x14ac:dyDescent="0.2">
      <c r="A42" s="26"/>
      <c r="B42" s="10"/>
      <c r="C42" s="10"/>
      <c r="D42" s="10"/>
      <c r="E42" s="10"/>
      <c r="F42" s="10"/>
      <c r="G42" s="10"/>
      <c r="H42" s="10"/>
      <c r="I42" s="23"/>
      <c r="J42" s="23"/>
      <c r="K42" s="23"/>
    </row>
    <row r="43" spans="1:11" ht="27" customHeight="1" x14ac:dyDescent="0.2">
      <c r="A43" s="7" t="s">
        <v>48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0.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28.5" customHeight="1" x14ac:dyDescent="0.2">
      <c r="A45" s="7" t="s">
        <v>49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7.25" customHeight="1" x14ac:dyDescent="0.2">
      <c r="A47" s="21" t="s">
        <v>45</v>
      </c>
      <c r="B47" s="22" t="s">
        <v>50</v>
      </c>
      <c r="C47" s="22"/>
      <c r="D47" s="22"/>
      <c r="E47" s="22"/>
      <c r="F47" s="22"/>
      <c r="G47" s="22"/>
      <c r="H47" s="22"/>
      <c r="I47" s="23"/>
      <c r="J47" s="23"/>
      <c r="K47" s="23"/>
    </row>
    <row r="48" spans="1:11" ht="30.75" customHeight="1" x14ac:dyDescent="0.2">
      <c r="A48" s="27">
        <v>1</v>
      </c>
      <c r="B48" s="28" t="s">
        <v>51</v>
      </c>
      <c r="C48" s="29"/>
      <c r="D48" s="29"/>
      <c r="E48" s="29"/>
      <c r="F48" s="29"/>
      <c r="G48" s="29"/>
      <c r="H48" s="30"/>
      <c r="I48" s="23"/>
      <c r="J48" s="23"/>
      <c r="K48" s="23"/>
    </row>
    <row r="49" spans="1:24" ht="6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24" ht="23.25" customHeight="1" x14ac:dyDescent="0.2">
      <c r="A50" s="7" t="s">
        <v>52</v>
      </c>
      <c r="B50" s="7"/>
      <c r="C50" s="7"/>
      <c r="D50" s="7"/>
      <c r="E50" s="7"/>
      <c r="F50" s="7"/>
      <c r="G50" s="7"/>
      <c r="H50" s="7"/>
      <c r="I50" s="23"/>
      <c r="J50" s="23"/>
      <c r="K50" s="23"/>
    </row>
    <row r="51" spans="1:24" ht="9.75" customHeight="1" x14ac:dyDescent="0.2">
      <c r="A51" s="31" t="s">
        <v>53</v>
      </c>
      <c r="B51" s="31"/>
      <c r="C51" s="31"/>
      <c r="D51" s="31"/>
      <c r="E51" s="31"/>
      <c r="F51" s="31"/>
      <c r="G51" s="31"/>
      <c r="H51" s="31"/>
      <c r="I51" s="31"/>
      <c r="J51" s="6"/>
      <c r="K51" s="6"/>
    </row>
    <row r="52" spans="1:24" s="34" customFormat="1" ht="31.5" customHeight="1" x14ac:dyDescent="0.2">
      <c r="A52" s="32" t="s">
        <v>45</v>
      </c>
      <c r="B52" s="22" t="s">
        <v>54</v>
      </c>
      <c r="C52" s="22"/>
      <c r="D52" s="22" t="s">
        <v>55</v>
      </c>
      <c r="E52" s="22"/>
      <c r="F52" s="22" t="s">
        <v>56</v>
      </c>
      <c r="G52" s="22"/>
      <c r="H52" s="22" t="s">
        <v>57</v>
      </c>
      <c r="I52" s="22"/>
      <c r="J52" s="33"/>
      <c r="K52" s="13"/>
      <c r="S52" s="35"/>
      <c r="T52" s="35"/>
      <c r="U52" s="35"/>
      <c r="V52" s="35"/>
    </row>
    <row r="53" spans="1:24" ht="21" customHeight="1" x14ac:dyDescent="0.2">
      <c r="A53" s="36">
        <v>1</v>
      </c>
      <c r="B53" s="37">
        <v>2</v>
      </c>
      <c r="C53" s="37"/>
      <c r="D53" s="37">
        <v>3</v>
      </c>
      <c r="E53" s="37"/>
      <c r="F53" s="37">
        <v>4</v>
      </c>
      <c r="G53" s="37"/>
      <c r="H53" s="37">
        <v>6</v>
      </c>
      <c r="I53" s="37"/>
      <c r="J53" s="38"/>
      <c r="K53" s="23"/>
      <c r="S53" s="39"/>
      <c r="T53" s="39"/>
      <c r="U53" s="39"/>
      <c r="V53" s="39"/>
    </row>
    <row r="54" spans="1:24" ht="26.25" customHeight="1" x14ac:dyDescent="0.2">
      <c r="A54" s="40">
        <v>1</v>
      </c>
      <c r="B54" s="25" t="s">
        <v>58</v>
      </c>
      <c r="C54" s="25"/>
      <c r="D54" s="41">
        <f>401309955-1300000</f>
        <v>400009955</v>
      </c>
      <c r="E54" s="41"/>
      <c r="F54" s="42">
        <f>27245527+1.27</f>
        <v>27245528.27</v>
      </c>
      <c r="G54" s="42"/>
      <c r="H54" s="41">
        <f>D54+F54</f>
        <v>427255483.26999998</v>
      </c>
      <c r="I54" s="41"/>
      <c r="J54" s="43"/>
      <c r="K54" s="23"/>
      <c r="S54" s="44"/>
      <c r="T54" s="44"/>
      <c r="U54" s="44"/>
      <c r="V54" s="44"/>
    </row>
    <row r="55" spans="1:24" ht="26.25" customHeight="1" x14ac:dyDescent="0.2">
      <c r="A55" s="40">
        <v>2</v>
      </c>
      <c r="B55" s="25" t="s">
        <v>59</v>
      </c>
      <c r="C55" s="25"/>
      <c r="D55" s="41">
        <v>68902488.280000001</v>
      </c>
      <c r="E55" s="41"/>
      <c r="F55" s="42">
        <v>28143040</v>
      </c>
      <c r="G55" s="42"/>
      <c r="H55" s="41">
        <f>D55+F55</f>
        <v>97045528.280000001</v>
      </c>
      <c r="I55" s="41"/>
      <c r="J55" s="43"/>
      <c r="K55" s="23"/>
      <c r="S55" s="44"/>
      <c r="T55" s="44"/>
      <c r="U55" s="44"/>
      <c r="V55" s="44"/>
    </row>
    <row r="56" spans="1:24" ht="26.25" customHeight="1" x14ac:dyDescent="0.2">
      <c r="A56" s="40">
        <v>3</v>
      </c>
      <c r="B56" s="25" t="s">
        <v>60</v>
      </c>
      <c r="C56" s="25"/>
      <c r="D56" s="41">
        <v>1300000</v>
      </c>
      <c r="E56" s="41"/>
      <c r="F56" s="42"/>
      <c r="G56" s="42"/>
      <c r="H56" s="41">
        <f>D56+F56</f>
        <v>1300000</v>
      </c>
      <c r="I56" s="41"/>
      <c r="J56" s="43"/>
      <c r="K56" s="23"/>
      <c r="S56" s="45"/>
      <c r="T56" s="45"/>
      <c r="U56" s="45"/>
      <c r="V56" s="45"/>
    </row>
    <row r="57" spans="1:24" ht="25.5" customHeight="1" x14ac:dyDescent="0.2">
      <c r="A57" s="40">
        <v>4</v>
      </c>
      <c r="B57" s="25" t="s">
        <v>61</v>
      </c>
      <c r="C57" s="25"/>
      <c r="D57" s="46"/>
      <c r="E57" s="46"/>
      <c r="F57" s="42">
        <v>5614862.2199999997</v>
      </c>
      <c r="G57" s="42"/>
      <c r="H57" s="41">
        <f>D57+F57</f>
        <v>5614862.2199999997</v>
      </c>
      <c r="I57" s="41"/>
      <c r="J57" s="43"/>
      <c r="K57" s="23"/>
      <c r="M57" s="114"/>
      <c r="N57" s="114"/>
      <c r="O57" s="47"/>
      <c r="S57" s="44"/>
      <c r="T57" s="44"/>
      <c r="U57" s="44"/>
      <c r="V57" s="44"/>
    </row>
    <row r="58" spans="1:24" ht="24.75" customHeight="1" x14ac:dyDescent="0.2">
      <c r="A58" s="40">
        <v>5</v>
      </c>
      <c r="B58" s="25" t="s">
        <v>62</v>
      </c>
      <c r="C58" s="25"/>
      <c r="D58" s="46"/>
      <c r="E58" s="46"/>
      <c r="F58" s="42">
        <v>14160720</v>
      </c>
      <c r="G58" s="42"/>
      <c r="H58" s="41">
        <f>D58+F58</f>
        <v>14160720</v>
      </c>
      <c r="I58" s="41"/>
      <c r="J58" s="43"/>
      <c r="K58" s="23"/>
      <c r="L58" s="47"/>
      <c r="M58" s="114"/>
      <c r="N58" s="114"/>
      <c r="S58" s="44"/>
      <c r="T58" s="44"/>
      <c r="U58" s="44"/>
      <c r="V58" s="44"/>
      <c r="X58" s="47"/>
    </row>
    <row r="59" spans="1:24" ht="25.5" customHeight="1" x14ac:dyDescent="0.2">
      <c r="A59" s="48" t="s">
        <v>63</v>
      </c>
      <c r="B59" s="48"/>
      <c r="C59" s="48"/>
      <c r="D59" s="41">
        <f>SUM(D54:D58)</f>
        <v>470212443.27999997</v>
      </c>
      <c r="E59" s="41"/>
      <c r="F59" s="42">
        <f>SUM(F54:F58)</f>
        <v>75164150.489999995</v>
      </c>
      <c r="G59" s="42"/>
      <c r="H59" s="41">
        <f>SUM(H54:H58)</f>
        <v>545376593.76999998</v>
      </c>
      <c r="I59" s="41"/>
      <c r="J59" s="23"/>
      <c r="K59" s="23"/>
      <c r="L59" s="47"/>
      <c r="M59" s="49"/>
      <c r="N59" s="49"/>
      <c r="O59" s="44"/>
      <c r="P59" s="44"/>
      <c r="Q59" s="44"/>
      <c r="R59" s="44"/>
      <c r="S59" s="44"/>
      <c r="T59" s="44"/>
      <c r="U59" s="44"/>
      <c r="V59" s="44"/>
    </row>
    <row r="60" spans="1:24" ht="13.5" customHeight="1" x14ac:dyDescent="0.2">
      <c r="A60" s="23"/>
      <c r="B60" s="10"/>
      <c r="C60" s="23"/>
      <c r="D60" s="50"/>
      <c r="E60" s="50"/>
      <c r="F60" s="50"/>
      <c r="G60" s="50"/>
      <c r="H60" s="50"/>
      <c r="I60" s="50"/>
      <c r="J60" s="23"/>
      <c r="K60" s="23"/>
      <c r="M60" s="49"/>
      <c r="N60" s="49"/>
      <c r="O60" s="44"/>
      <c r="P60" s="44"/>
      <c r="Q60" s="44"/>
      <c r="R60" s="44"/>
    </row>
    <row r="61" spans="1:24" ht="20.25" customHeight="1" x14ac:dyDescent="0.2">
      <c r="A61" s="7" t="s">
        <v>64</v>
      </c>
      <c r="B61" s="7"/>
      <c r="C61" s="7"/>
      <c r="D61" s="7"/>
      <c r="E61" s="7"/>
      <c r="F61" s="7"/>
      <c r="G61" s="7"/>
      <c r="H61" s="7"/>
      <c r="I61" s="23"/>
      <c r="J61" s="23"/>
      <c r="K61" s="23"/>
      <c r="M61" s="49"/>
      <c r="N61" s="49"/>
      <c r="O61" s="49"/>
      <c r="P61" s="49"/>
      <c r="Q61" s="44"/>
      <c r="R61" s="44"/>
    </row>
    <row r="62" spans="1:24" ht="16.5" customHeight="1" x14ac:dyDescent="0.2">
      <c r="A62" s="31" t="s">
        <v>53</v>
      </c>
      <c r="B62" s="31"/>
      <c r="C62" s="31"/>
      <c r="D62" s="31"/>
      <c r="E62" s="31"/>
      <c r="F62" s="31"/>
      <c r="G62" s="31"/>
      <c r="H62" s="31"/>
      <c r="I62" s="31"/>
      <c r="J62" s="6"/>
      <c r="K62" s="6"/>
      <c r="M62" s="49"/>
      <c r="N62" s="49"/>
      <c r="O62" s="49"/>
      <c r="P62" s="49"/>
      <c r="Q62" s="44"/>
      <c r="R62" s="44"/>
    </row>
    <row r="63" spans="1:24" ht="24" customHeight="1" x14ac:dyDescent="0.2">
      <c r="A63" s="22" t="s">
        <v>65</v>
      </c>
      <c r="B63" s="22"/>
      <c r="C63" s="22"/>
      <c r="D63" s="22" t="s">
        <v>55</v>
      </c>
      <c r="E63" s="22"/>
      <c r="F63" s="22" t="s">
        <v>56</v>
      </c>
      <c r="G63" s="22"/>
      <c r="H63" s="22" t="s">
        <v>57</v>
      </c>
      <c r="I63" s="22"/>
      <c r="J63" s="23"/>
      <c r="K63" s="23"/>
      <c r="M63" s="49"/>
      <c r="N63" s="49"/>
      <c r="O63" s="49"/>
      <c r="P63" s="49"/>
      <c r="Q63" s="45"/>
    </row>
    <row r="64" spans="1:24" ht="16.5" customHeight="1" x14ac:dyDescent="0.2">
      <c r="A64" s="37">
        <v>1</v>
      </c>
      <c r="B64" s="37"/>
      <c r="C64" s="37"/>
      <c r="D64" s="37">
        <v>2</v>
      </c>
      <c r="E64" s="37"/>
      <c r="F64" s="37">
        <v>3</v>
      </c>
      <c r="G64" s="37"/>
      <c r="H64" s="37">
        <v>4</v>
      </c>
      <c r="I64" s="37"/>
      <c r="J64" s="23"/>
      <c r="K64" s="23"/>
    </row>
    <row r="65" spans="1:17" ht="25.5" customHeight="1" x14ac:dyDescent="0.2">
      <c r="A65" s="28" t="s">
        <v>66</v>
      </c>
      <c r="B65" s="29"/>
      <c r="C65" s="30"/>
      <c r="D65" s="51">
        <f>D59-1300000</f>
        <v>468912443.27999997</v>
      </c>
      <c r="E65" s="51"/>
      <c r="F65" s="51">
        <f>F59</f>
        <v>75164150.489999995</v>
      </c>
      <c r="G65" s="51"/>
      <c r="H65" s="51">
        <f>F65+D65</f>
        <v>544076593.76999998</v>
      </c>
      <c r="I65" s="51"/>
      <c r="J65" s="23"/>
      <c r="K65" s="23"/>
      <c r="O65" s="49"/>
      <c r="P65" s="49"/>
    </row>
    <row r="66" spans="1:17" ht="58.5" customHeight="1" x14ac:dyDescent="0.2">
      <c r="A66" s="28" t="s">
        <v>67</v>
      </c>
      <c r="B66" s="29"/>
      <c r="C66" s="30"/>
      <c r="D66" s="51">
        <v>1300000</v>
      </c>
      <c r="E66" s="51"/>
      <c r="F66" s="51"/>
      <c r="G66" s="51"/>
      <c r="H66" s="51">
        <f>F66+D66</f>
        <v>1300000</v>
      </c>
      <c r="I66" s="51"/>
      <c r="J66" s="23"/>
      <c r="K66" s="23"/>
      <c r="O66" s="50"/>
      <c r="P66" s="50"/>
    </row>
    <row r="67" spans="1:17" s="56" customFormat="1" ht="24" customHeight="1" x14ac:dyDescent="0.2">
      <c r="A67" s="52" t="s">
        <v>63</v>
      </c>
      <c r="B67" s="53"/>
      <c r="C67" s="53"/>
      <c r="D67" s="54">
        <f>D65+D66</f>
        <v>470212443.27999997</v>
      </c>
      <c r="E67" s="54"/>
      <c r="F67" s="54">
        <f t="shared" ref="F67" si="0">F65+F66</f>
        <v>75164150.489999995</v>
      </c>
      <c r="G67" s="54"/>
      <c r="H67" s="54">
        <f t="shared" ref="H67" si="1">H65+H66</f>
        <v>545376593.76999998</v>
      </c>
      <c r="I67" s="54"/>
      <c r="J67" s="10"/>
      <c r="K67" s="55"/>
    </row>
    <row r="68" spans="1:17" ht="15.7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7" ht="17.25" customHeight="1" x14ac:dyDescent="0.2">
      <c r="A69" s="7" t="s">
        <v>68</v>
      </c>
      <c r="B69" s="7"/>
      <c r="C69" s="7"/>
      <c r="D69" s="7"/>
      <c r="E69" s="7"/>
      <c r="F69" s="7"/>
      <c r="G69" s="7"/>
      <c r="H69" s="7"/>
      <c r="I69" s="23"/>
      <c r="J69" s="23"/>
      <c r="K69" s="23"/>
    </row>
    <row r="70" spans="1:17" ht="43.5" customHeight="1" x14ac:dyDescent="0.2">
      <c r="A70" s="32" t="s">
        <v>45</v>
      </c>
      <c r="B70" s="32" t="s">
        <v>69</v>
      </c>
      <c r="C70" s="32" t="s">
        <v>70</v>
      </c>
      <c r="D70" s="22" t="s">
        <v>71</v>
      </c>
      <c r="E70" s="22"/>
      <c r="F70" s="22" t="s">
        <v>55</v>
      </c>
      <c r="G70" s="22"/>
      <c r="H70" s="22" t="s">
        <v>56</v>
      </c>
      <c r="I70" s="22"/>
      <c r="J70" s="22" t="s">
        <v>57</v>
      </c>
      <c r="K70" s="22"/>
    </row>
    <row r="71" spans="1:17" s="34" customFormat="1" ht="21.95" customHeight="1" x14ac:dyDescent="0.2">
      <c r="A71" s="36">
        <v>1</v>
      </c>
      <c r="B71" s="36">
        <v>2</v>
      </c>
      <c r="C71" s="36">
        <v>3</v>
      </c>
      <c r="D71" s="37">
        <v>4</v>
      </c>
      <c r="E71" s="37"/>
      <c r="F71" s="37">
        <v>5</v>
      </c>
      <c r="G71" s="37"/>
      <c r="H71" s="37">
        <v>6</v>
      </c>
      <c r="I71" s="37"/>
      <c r="J71" s="37">
        <v>7</v>
      </c>
      <c r="K71" s="57"/>
    </row>
    <row r="72" spans="1:17" ht="21.95" customHeight="1" x14ac:dyDescent="0.2">
      <c r="A72" s="40">
        <v>1</v>
      </c>
      <c r="B72" s="58" t="s">
        <v>72</v>
      </c>
      <c r="C72" s="59"/>
      <c r="D72" s="57"/>
      <c r="E72" s="57"/>
      <c r="F72" s="57"/>
      <c r="G72" s="57"/>
      <c r="H72" s="57"/>
      <c r="I72" s="57"/>
      <c r="J72" s="57"/>
      <c r="K72" s="57"/>
    </row>
    <row r="73" spans="1:17" ht="27" customHeight="1" x14ac:dyDescent="0.2">
      <c r="A73" s="60"/>
      <c r="B73" s="61" t="s">
        <v>73</v>
      </c>
      <c r="C73" s="61" t="s">
        <v>74</v>
      </c>
      <c r="D73" s="25" t="s">
        <v>75</v>
      </c>
      <c r="E73" s="25"/>
      <c r="F73" s="62">
        <v>50</v>
      </c>
      <c r="G73" s="62"/>
      <c r="H73" s="57"/>
      <c r="I73" s="57"/>
      <c r="J73" s="62">
        <f t="shared" ref="J73:J79" si="2">F73+H73</f>
        <v>50</v>
      </c>
      <c r="K73" s="62"/>
    </row>
    <row r="74" spans="1:17" ht="21.75" customHeight="1" x14ac:dyDescent="0.2">
      <c r="A74" s="60"/>
      <c r="B74" s="61" t="s">
        <v>76</v>
      </c>
      <c r="C74" s="61" t="s">
        <v>74</v>
      </c>
      <c r="D74" s="25" t="s">
        <v>75</v>
      </c>
      <c r="E74" s="25"/>
      <c r="F74" s="63">
        <v>1328</v>
      </c>
      <c r="G74" s="64"/>
      <c r="H74" s="65"/>
      <c r="I74" s="66"/>
      <c r="J74" s="63">
        <f t="shared" si="2"/>
        <v>1328</v>
      </c>
      <c r="K74" s="64"/>
    </row>
    <row r="75" spans="1:17" s="15" customFormat="1" ht="27" customHeight="1" x14ac:dyDescent="0.2">
      <c r="A75" s="67"/>
      <c r="B75" s="68" t="s">
        <v>77</v>
      </c>
      <c r="C75" s="68" t="s">
        <v>74</v>
      </c>
      <c r="D75" s="69" t="s">
        <v>78</v>
      </c>
      <c r="E75" s="69"/>
      <c r="F75" s="70">
        <v>4911.63</v>
      </c>
      <c r="G75" s="71"/>
      <c r="H75" s="70">
        <v>107.05</v>
      </c>
      <c r="I75" s="71"/>
      <c r="J75" s="70">
        <f t="shared" si="2"/>
        <v>5018.68</v>
      </c>
      <c r="K75" s="71"/>
      <c r="M75" s="72"/>
    </row>
    <row r="76" spans="1:17" s="15" customFormat="1" ht="21" customHeight="1" x14ac:dyDescent="0.2">
      <c r="A76" s="67"/>
      <c r="B76" s="68" t="s">
        <v>79</v>
      </c>
      <c r="C76" s="68" t="s">
        <v>74</v>
      </c>
      <c r="D76" s="69" t="s">
        <v>78</v>
      </c>
      <c r="E76" s="69"/>
      <c r="F76" s="70">
        <v>3448.38</v>
      </c>
      <c r="G76" s="71"/>
      <c r="H76" s="70">
        <v>87.05</v>
      </c>
      <c r="I76" s="71"/>
      <c r="J76" s="70">
        <f t="shared" si="2"/>
        <v>3535.4300000000003</v>
      </c>
      <c r="K76" s="71"/>
      <c r="M76" s="73"/>
    </row>
    <row r="77" spans="1:17" s="15" customFormat="1" ht="19.5" customHeight="1" x14ac:dyDescent="0.2">
      <c r="A77" s="67"/>
      <c r="B77" s="68" t="s">
        <v>80</v>
      </c>
      <c r="C77" s="68" t="s">
        <v>74</v>
      </c>
      <c r="D77" s="69" t="s">
        <v>78</v>
      </c>
      <c r="E77" s="69"/>
      <c r="F77" s="70">
        <v>427.75</v>
      </c>
      <c r="G77" s="71"/>
      <c r="H77" s="70">
        <v>2.5</v>
      </c>
      <c r="I77" s="71"/>
      <c r="J77" s="74">
        <f t="shared" si="2"/>
        <v>430.25</v>
      </c>
      <c r="K77" s="74"/>
      <c r="L77" s="75"/>
      <c r="M77" s="75"/>
      <c r="N77" s="76"/>
      <c r="O77" s="76"/>
      <c r="P77" s="75"/>
      <c r="Q77" s="75"/>
    </row>
    <row r="78" spans="1:17" s="15" customFormat="1" ht="21.75" customHeight="1" x14ac:dyDescent="0.2">
      <c r="A78" s="67"/>
      <c r="B78" s="68" t="s">
        <v>81</v>
      </c>
      <c r="C78" s="68" t="s">
        <v>74</v>
      </c>
      <c r="D78" s="69" t="s">
        <v>78</v>
      </c>
      <c r="E78" s="69"/>
      <c r="F78" s="70">
        <v>1035.5</v>
      </c>
      <c r="G78" s="71"/>
      <c r="H78" s="70">
        <v>17.5</v>
      </c>
      <c r="I78" s="71"/>
      <c r="J78" s="74">
        <f t="shared" si="2"/>
        <v>1053</v>
      </c>
      <c r="K78" s="74"/>
      <c r="L78" s="75"/>
      <c r="M78" s="75"/>
      <c r="N78" s="76"/>
      <c r="O78" s="76"/>
      <c r="P78" s="75"/>
      <c r="Q78" s="75"/>
    </row>
    <row r="79" spans="1:17" s="15" customFormat="1" ht="34.5" customHeight="1" x14ac:dyDescent="0.2">
      <c r="A79" s="67"/>
      <c r="B79" s="68" t="s">
        <v>82</v>
      </c>
      <c r="C79" s="68" t="s">
        <v>83</v>
      </c>
      <c r="D79" s="28" t="s">
        <v>84</v>
      </c>
      <c r="E79" s="30"/>
      <c r="F79" s="70">
        <v>1300000</v>
      </c>
      <c r="G79" s="71"/>
      <c r="H79" s="70"/>
      <c r="I79" s="71"/>
      <c r="J79" s="74">
        <f t="shared" si="2"/>
        <v>1300000</v>
      </c>
      <c r="K79" s="74"/>
      <c r="L79" s="77"/>
      <c r="M79" s="77"/>
      <c r="N79" s="78"/>
      <c r="O79" s="78"/>
      <c r="P79" s="77"/>
      <c r="Q79" s="77"/>
    </row>
    <row r="80" spans="1:17" ht="19.5" customHeight="1" x14ac:dyDescent="0.2">
      <c r="A80" s="60">
        <v>2</v>
      </c>
      <c r="B80" s="58" t="s">
        <v>85</v>
      </c>
      <c r="C80" s="61"/>
      <c r="D80" s="25"/>
      <c r="E80" s="25"/>
      <c r="F80" s="79"/>
      <c r="G80" s="80"/>
      <c r="H80" s="81"/>
      <c r="I80" s="82"/>
      <c r="J80" s="79"/>
      <c r="K80" s="80"/>
    </row>
    <row r="81" spans="1:11" ht="24" customHeight="1" x14ac:dyDescent="0.2">
      <c r="A81" s="60"/>
      <c r="B81" s="61" t="s">
        <v>86</v>
      </c>
      <c r="C81" s="61" t="s">
        <v>87</v>
      </c>
      <c r="D81" s="25" t="s">
        <v>88</v>
      </c>
      <c r="E81" s="25"/>
      <c r="F81" s="63">
        <v>38798</v>
      </c>
      <c r="G81" s="64"/>
      <c r="H81" s="83"/>
      <c r="I81" s="84"/>
      <c r="J81" s="63">
        <f>F81+H81</f>
        <v>38798</v>
      </c>
      <c r="K81" s="64"/>
    </row>
    <row r="82" spans="1:11" ht="24" customHeight="1" x14ac:dyDescent="0.2">
      <c r="A82" s="60"/>
      <c r="B82" s="61" t="s">
        <v>89</v>
      </c>
      <c r="C82" s="61" t="s">
        <v>74</v>
      </c>
      <c r="D82" s="28" t="s">
        <v>84</v>
      </c>
      <c r="E82" s="30"/>
      <c r="F82" s="85">
        <v>174</v>
      </c>
      <c r="G82" s="86"/>
      <c r="H82" s="87"/>
      <c r="I82" s="88"/>
      <c r="J82" s="85">
        <f>F82</f>
        <v>174</v>
      </c>
      <c r="K82" s="86"/>
    </row>
    <row r="83" spans="1:11" ht="27.75" customHeight="1" x14ac:dyDescent="0.2">
      <c r="A83" s="60"/>
      <c r="B83" s="61" t="s">
        <v>90</v>
      </c>
      <c r="C83" s="61" t="s">
        <v>83</v>
      </c>
      <c r="D83" s="28" t="s">
        <v>84</v>
      </c>
      <c r="E83" s="30"/>
      <c r="F83" s="89">
        <v>27</v>
      </c>
      <c r="G83" s="90"/>
      <c r="H83" s="87"/>
      <c r="I83" s="88"/>
      <c r="J83" s="89">
        <f>F83</f>
        <v>27</v>
      </c>
      <c r="K83" s="90"/>
    </row>
    <row r="84" spans="1:11" ht="48" customHeight="1" x14ac:dyDescent="0.2">
      <c r="A84" s="67"/>
      <c r="B84" s="61" t="s">
        <v>91</v>
      </c>
      <c r="C84" s="61" t="s">
        <v>74</v>
      </c>
      <c r="D84" s="28" t="s">
        <v>92</v>
      </c>
      <c r="E84" s="30"/>
      <c r="F84" s="89"/>
      <c r="G84" s="90"/>
      <c r="H84" s="91">
        <v>9</v>
      </c>
      <c r="I84" s="92"/>
      <c r="J84" s="91">
        <f>F84+H84</f>
        <v>9</v>
      </c>
      <c r="K84" s="92"/>
    </row>
    <row r="85" spans="1:11" ht="107.25" customHeight="1" x14ac:dyDescent="0.2">
      <c r="A85" s="67"/>
      <c r="B85" s="61" t="s">
        <v>93</v>
      </c>
      <c r="C85" s="61" t="s">
        <v>74</v>
      </c>
      <c r="D85" s="28" t="s">
        <v>94</v>
      </c>
      <c r="E85" s="30"/>
      <c r="F85" s="85">
        <v>10</v>
      </c>
      <c r="G85" s="86"/>
      <c r="H85" s="91"/>
      <c r="I85" s="92"/>
      <c r="J85" s="91">
        <f t="shared" ref="J85:J86" si="3">F85+H85</f>
        <v>10</v>
      </c>
      <c r="K85" s="92"/>
    </row>
    <row r="86" spans="1:11" ht="48" customHeight="1" x14ac:dyDescent="0.2">
      <c r="A86" s="67"/>
      <c r="B86" s="61" t="s">
        <v>95</v>
      </c>
      <c r="C86" s="61" t="s">
        <v>96</v>
      </c>
      <c r="D86" s="28" t="s">
        <v>84</v>
      </c>
      <c r="E86" s="30"/>
      <c r="F86" s="85">
        <v>24044</v>
      </c>
      <c r="G86" s="86"/>
      <c r="H86" s="91"/>
      <c r="I86" s="92"/>
      <c r="J86" s="91">
        <f t="shared" si="3"/>
        <v>24044</v>
      </c>
      <c r="K86" s="92"/>
    </row>
    <row r="87" spans="1:11" ht="21.75" customHeight="1" x14ac:dyDescent="0.2">
      <c r="A87" s="60">
        <v>3</v>
      </c>
      <c r="B87" s="58" t="s">
        <v>97</v>
      </c>
      <c r="C87" s="61"/>
      <c r="D87" s="25"/>
      <c r="E87" s="25"/>
      <c r="F87" s="93"/>
      <c r="G87" s="94"/>
      <c r="H87" s="93"/>
      <c r="I87" s="94"/>
      <c r="J87" s="93"/>
      <c r="K87" s="94"/>
    </row>
    <row r="88" spans="1:11" ht="22.5" customHeight="1" x14ac:dyDescent="0.2">
      <c r="A88" s="60"/>
      <c r="B88" s="61" t="s">
        <v>98</v>
      </c>
      <c r="C88" s="61" t="s">
        <v>83</v>
      </c>
      <c r="D88" s="25" t="s">
        <v>84</v>
      </c>
      <c r="E88" s="25"/>
      <c r="F88" s="70">
        <f>ROUND(D65/F81,2)</f>
        <v>12086</v>
      </c>
      <c r="G88" s="71"/>
      <c r="H88" s="70">
        <f>ROUND(F65/F81,2)</f>
        <v>1937.32</v>
      </c>
      <c r="I88" s="71"/>
      <c r="J88" s="70">
        <f t="shared" ref="J88:J92" si="4">F88+H88</f>
        <v>14023.32</v>
      </c>
      <c r="K88" s="71"/>
    </row>
    <row r="89" spans="1:11" ht="21" customHeight="1" x14ac:dyDescent="0.2">
      <c r="A89" s="60"/>
      <c r="B89" s="61" t="s">
        <v>99</v>
      </c>
      <c r="C89" s="61" t="s">
        <v>87</v>
      </c>
      <c r="D89" s="25" t="s">
        <v>84</v>
      </c>
      <c r="E89" s="25"/>
      <c r="F89" s="65">
        <v>29</v>
      </c>
      <c r="G89" s="66"/>
      <c r="H89" s="93"/>
      <c r="I89" s="94"/>
      <c r="J89" s="63">
        <f t="shared" si="4"/>
        <v>29</v>
      </c>
      <c r="K89" s="64"/>
    </row>
    <row r="90" spans="1:11" ht="21" customHeight="1" x14ac:dyDescent="0.2">
      <c r="A90" s="60"/>
      <c r="B90" s="68" t="s">
        <v>100</v>
      </c>
      <c r="C90" s="61" t="s">
        <v>87</v>
      </c>
      <c r="D90" s="25" t="s">
        <v>84</v>
      </c>
      <c r="E90" s="25"/>
      <c r="F90" s="65">
        <f>ROUND(F81/F76,0)</f>
        <v>11</v>
      </c>
      <c r="G90" s="66"/>
      <c r="H90" s="63"/>
      <c r="I90" s="64"/>
      <c r="J90" s="63">
        <f t="shared" si="4"/>
        <v>11</v>
      </c>
      <c r="K90" s="64"/>
    </row>
    <row r="91" spans="1:11" s="15" customFormat="1" ht="39.75" customHeight="1" x14ac:dyDescent="0.2">
      <c r="A91" s="67"/>
      <c r="B91" s="61" t="s">
        <v>101</v>
      </c>
      <c r="C91" s="61" t="s">
        <v>83</v>
      </c>
      <c r="D91" s="25" t="s">
        <v>84</v>
      </c>
      <c r="E91" s="25"/>
      <c r="F91" s="89"/>
      <c r="G91" s="90"/>
      <c r="H91" s="70">
        <f>ROUND(F57/H84,2)</f>
        <v>623873.57999999996</v>
      </c>
      <c r="I91" s="71"/>
      <c r="J91" s="70">
        <f t="shared" si="4"/>
        <v>623873.57999999996</v>
      </c>
      <c r="K91" s="71"/>
    </row>
    <row r="92" spans="1:11" s="15" customFormat="1" ht="39.75" customHeight="1" x14ac:dyDescent="0.2">
      <c r="A92" s="67"/>
      <c r="B92" s="61" t="s">
        <v>102</v>
      </c>
      <c r="C92" s="61" t="s">
        <v>83</v>
      </c>
      <c r="D92" s="25" t="s">
        <v>84</v>
      </c>
      <c r="E92" s="25"/>
      <c r="F92" s="89">
        <f>F79/F85</f>
        <v>130000</v>
      </c>
      <c r="G92" s="90"/>
      <c r="H92" s="79"/>
      <c r="I92" s="80"/>
      <c r="J92" s="70">
        <f t="shared" si="4"/>
        <v>130000</v>
      </c>
      <c r="K92" s="71"/>
    </row>
    <row r="93" spans="1:11" s="15" customFormat="1" ht="21.75" customHeight="1" x14ac:dyDescent="0.2">
      <c r="A93" s="95">
        <v>4</v>
      </c>
      <c r="B93" s="96" t="s">
        <v>103</v>
      </c>
      <c r="C93" s="97"/>
      <c r="D93" s="98"/>
      <c r="E93" s="98"/>
      <c r="F93" s="79"/>
      <c r="G93" s="80"/>
      <c r="H93" s="81"/>
      <c r="I93" s="82"/>
      <c r="J93" s="99"/>
      <c r="K93" s="100"/>
    </row>
    <row r="94" spans="1:11" ht="19.5" customHeight="1" x14ac:dyDescent="0.2">
      <c r="A94" s="60"/>
      <c r="B94" s="61" t="s">
        <v>104</v>
      </c>
      <c r="C94" s="61" t="s">
        <v>87</v>
      </c>
      <c r="D94" s="25" t="s">
        <v>105</v>
      </c>
      <c r="E94" s="25"/>
      <c r="F94" s="91">
        <v>1708</v>
      </c>
      <c r="G94" s="92"/>
      <c r="H94" s="91"/>
      <c r="I94" s="92"/>
      <c r="J94" s="91">
        <f>F94+H94</f>
        <v>1708</v>
      </c>
      <c r="K94" s="92"/>
    </row>
    <row r="95" spans="1:11" ht="21.75" customHeight="1" x14ac:dyDescent="0.2">
      <c r="A95" s="60"/>
      <c r="B95" s="61" t="s">
        <v>106</v>
      </c>
      <c r="C95" s="61" t="s">
        <v>107</v>
      </c>
      <c r="D95" s="25" t="s">
        <v>105</v>
      </c>
      <c r="E95" s="25"/>
      <c r="F95" s="63">
        <v>9</v>
      </c>
      <c r="G95" s="64"/>
      <c r="H95" s="65"/>
      <c r="I95" s="66"/>
      <c r="J95" s="63">
        <f>F95+H95</f>
        <v>9</v>
      </c>
      <c r="K95" s="64"/>
    </row>
    <row r="96" spans="1:11" ht="22.5" customHeight="1" x14ac:dyDescent="0.2">
      <c r="A96" s="60"/>
      <c r="B96" s="61" t="s">
        <v>108</v>
      </c>
      <c r="C96" s="61" t="s">
        <v>107</v>
      </c>
      <c r="D96" s="25" t="s">
        <v>105</v>
      </c>
      <c r="E96" s="25"/>
      <c r="F96" s="65">
        <v>2</v>
      </c>
      <c r="G96" s="66"/>
      <c r="H96" s="63"/>
      <c r="I96" s="64"/>
      <c r="J96" s="63">
        <f>F96+H96</f>
        <v>2</v>
      </c>
      <c r="K96" s="64"/>
    </row>
    <row r="97" spans="1:16" s="15" customFormat="1" ht="24" customHeight="1" x14ac:dyDescent="0.2">
      <c r="A97" s="97"/>
      <c r="B97" s="61" t="s">
        <v>109</v>
      </c>
      <c r="C97" s="61" t="s">
        <v>107</v>
      </c>
      <c r="D97" s="25" t="s">
        <v>84</v>
      </c>
      <c r="E97" s="25"/>
      <c r="F97" s="70"/>
      <c r="G97" s="71"/>
      <c r="H97" s="101">
        <v>86.8</v>
      </c>
      <c r="I97" s="102"/>
      <c r="J97" s="101">
        <f>F97+H97</f>
        <v>86.8</v>
      </c>
      <c r="K97" s="102"/>
      <c r="P97" s="15">
        <v>17028769.969999999</v>
      </c>
    </row>
    <row r="98" spans="1:16" ht="21" customHeight="1" x14ac:dyDescent="0.2">
      <c r="A98" s="59"/>
      <c r="B98" s="61" t="s">
        <v>110</v>
      </c>
      <c r="C98" s="61" t="s">
        <v>107</v>
      </c>
      <c r="D98" s="25" t="s">
        <v>84</v>
      </c>
      <c r="E98" s="25"/>
      <c r="F98" s="87">
        <v>93.8</v>
      </c>
      <c r="G98" s="88"/>
      <c r="H98" s="87"/>
      <c r="I98" s="88"/>
      <c r="J98" s="87">
        <f>F98</f>
        <v>93.8</v>
      </c>
      <c r="K98" s="88"/>
      <c r="P98" s="1">
        <v>29281799.359999999</v>
      </c>
    </row>
    <row r="99" spans="1:16" s="104" customFormat="1" ht="23.25" customHeight="1" x14ac:dyDescent="0.25">
      <c r="A99" s="103" t="s">
        <v>111</v>
      </c>
      <c r="B99" s="103"/>
      <c r="C99" s="23"/>
      <c r="D99" s="23"/>
      <c r="E99" s="23"/>
      <c r="F99" s="23"/>
      <c r="G99" s="23"/>
      <c r="H99" s="23"/>
      <c r="I99" s="23"/>
      <c r="J99" s="23"/>
      <c r="K99" s="23"/>
      <c r="P99" s="104">
        <f>P97/P98</f>
        <v>0.58154793565254448</v>
      </c>
    </row>
    <row r="100" spans="1:16" s="104" customFormat="1" ht="15.75" customHeight="1" x14ac:dyDescent="0.25">
      <c r="A100" s="105"/>
      <c r="B100" s="23"/>
      <c r="C100" s="23"/>
      <c r="D100" s="23"/>
      <c r="E100" s="106"/>
      <c r="F100" s="23"/>
      <c r="G100" s="23"/>
      <c r="H100" s="107" t="s">
        <v>112</v>
      </c>
      <c r="I100" s="107"/>
      <c r="J100" s="107"/>
      <c r="K100" s="107"/>
      <c r="P100" s="104">
        <f>P99*100</f>
        <v>58.154793565254451</v>
      </c>
    </row>
    <row r="101" spans="1:16" s="104" customFormat="1" ht="54" customHeight="1" x14ac:dyDescent="0.25">
      <c r="A101" s="103" t="s">
        <v>113</v>
      </c>
      <c r="B101" s="103"/>
      <c r="C101" s="23"/>
      <c r="D101" s="23"/>
      <c r="E101" s="108" t="s">
        <v>114</v>
      </c>
      <c r="F101" s="109"/>
      <c r="G101" s="109"/>
      <c r="H101" s="110" t="s">
        <v>115</v>
      </c>
      <c r="I101" s="111"/>
      <c r="J101" s="111"/>
      <c r="K101" s="111"/>
    </row>
    <row r="102" spans="1:16" s="104" customFormat="1" ht="28.5" customHeight="1" x14ac:dyDescent="0.25">
      <c r="A102" s="103" t="s">
        <v>116</v>
      </c>
      <c r="B102" s="103"/>
      <c r="C102" s="23"/>
      <c r="D102" s="23"/>
      <c r="E102" s="23"/>
      <c r="F102" s="23"/>
      <c r="G102" s="23"/>
      <c r="H102" s="12"/>
      <c r="I102" s="12"/>
      <c r="J102" s="12"/>
      <c r="K102" s="12"/>
    </row>
    <row r="103" spans="1:16" s="104" customFormat="1" ht="20.25" customHeight="1" x14ac:dyDescent="0.25">
      <c r="A103" s="105"/>
      <c r="B103" s="23"/>
      <c r="C103" s="23"/>
      <c r="D103" s="23"/>
      <c r="E103" s="106"/>
      <c r="F103" s="23"/>
      <c r="G103" s="23"/>
      <c r="H103" s="112" t="s">
        <v>117</v>
      </c>
      <c r="I103" s="112"/>
      <c r="J103" s="112"/>
      <c r="K103" s="112"/>
    </row>
    <row r="104" spans="1:16" s="104" customFormat="1" ht="34.5" customHeight="1" x14ac:dyDescent="0.2">
      <c r="A104" s="105" t="s">
        <v>118</v>
      </c>
      <c r="B104" s="23"/>
      <c r="C104" s="105"/>
      <c r="D104" s="23"/>
      <c r="E104" s="108" t="s">
        <v>114</v>
      </c>
      <c r="F104" s="108"/>
      <c r="G104" s="109"/>
      <c r="H104" s="110" t="s">
        <v>115</v>
      </c>
      <c r="I104" s="111"/>
      <c r="J104" s="111"/>
      <c r="K104" s="111"/>
    </row>
    <row r="105" spans="1:16" ht="15.75" x14ac:dyDescent="0.2">
      <c r="B105" s="113" t="s">
        <v>119</v>
      </c>
      <c r="C105" s="113"/>
      <c r="D105" s="113"/>
    </row>
    <row r="106" spans="1:16" x14ac:dyDescent="0.2">
      <c r="B106" s="1" t="s">
        <v>120</v>
      </c>
    </row>
  </sheetData>
  <mergeCells count="268">
    <mergeCell ref="H103:K103"/>
    <mergeCell ref="H104:K104"/>
    <mergeCell ref="B105:D105"/>
    <mergeCell ref="A99:B99"/>
    <mergeCell ref="H100:K100"/>
    <mergeCell ref="A101:B101"/>
    <mergeCell ref="H101:K101"/>
    <mergeCell ref="A102:B102"/>
    <mergeCell ref="H102:K102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L77:M77"/>
    <mergeCell ref="N77:O77"/>
    <mergeCell ref="P77:Q77"/>
    <mergeCell ref="D78:E78"/>
    <mergeCell ref="F78:G78"/>
    <mergeCell ref="H78:I78"/>
    <mergeCell ref="J78:K78"/>
    <mergeCell ref="L78:M78"/>
    <mergeCell ref="N78:O78"/>
    <mergeCell ref="P78:Q78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A69:H69"/>
    <mergeCell ref="D70:E70"/>
    <mergeCell ref="F70:G70"/>
    <mergeCell ref="H70:I70"/>
    <mergeCell ref="J70:K70"/>
    <mergeCell ref="D71:E71"/>
    <mergeCell ref="F71:G71"/>
    <mergeCell ref="H71:I71"/>
    <mergeCell ref="J71:K71"/>
    <mergeCell ref="O65:P65"/>
    <mergeCell ref="A66:C66"/>
    <mergeCell ref="D66:E66"/>
    <mergeCell ref="F66:G66"/>
    <mergeCell ref="H66:I66"/>
    <mergeCell ref="A67:C67"/>
    <mergeCell ref="D67:E67"/>
    <mergeCell ref="F67:G67"/>
    <mergeCell ref="H67:I67"/>
    <mergeCell ref="A64:C64"/>
    <mergeCell ref="D64:E64"/>
    <mergeCell ref="F64:G64"/>
    <mergeCell ref="H64:I64"/>
    <mergeCell ref="A65:C65"/>
    <mergeCell ref="D65:E65"/>
    <mergeCell ref="F65:G65"/>
    <mergeCell ref="H65:I65"/>
    <mergeCell ref="A63:C63"/>
    <mergeCell ref="D63:E63"/>
    <mergeCell ref="F63:G63"/>
    <mergeCell ref="H63:I63"/>
    <mergeCell ref="M63:N63"/>
    <mergeCell ref="O63:P63"/>
    <mergeCell ref="A61:H61"/>
    <mergeCell ref="M61:N61"/>
    <mergeCell ref="O61:P61"/>
    <mergeCell ref="Q61:R61"/>
    <mergeCell ref="A62:I62"/>
    <mergeCell ref="M62:N62"/>
    <mergeCell ref="O62:P62"/>
    <mergeCell ref="Q62:R62"/>
    <mergeCell ref="Q59:R59"/>
    <mergeCell ref="S59:T59"/>
    <mergeCell ref="U59:V59"/>
    <mergeCell ref="M60:N60"/>
    <mergeCell ref="O60:P60"/>
    <mergeCell ref="Q60:R60"/>
    <mergeCell ref="A59:C59"/>
    <mergeCell ref="D59:E59"/>
    <mergeCell ref="F59:G59"/>
    <mergeCell ref="H59:I59"/>
    <mergeCell ref="M59:N59"/>
    <mergeCell ref="O59:P59"/>
    <mergeCell ref="M57:N57"/>
    <mergeCell ref="S57:T57"/>
    <mergeCell ref="U57:V57"/>
    <mergeCell ref="B58:C58"/>
    <mergeCell ref="D58:E58"/>
    <mergeCell ref="F58:G58"/>
    <mergeCell ref="H58:I58"/>
    <mergeCell ref="M58:N58"/>
    <mergeCell ref="S58:T58"/>
    <mergeCell ref="U58:V58"/>
    <mergeCell ref="B56:C56"/>
    <mergeCell ref="D56:E56"/>
    <mergeCell ref="F56:G56"/>
    <mergeCell ref="H56:I56"/>
    <mergeCell ref="B57:C57"/>
    <mergeCell ref="D57:E57"/>
    <mergeCell ref="F57:G57"/>
    <mergeCell ref="H57:I57"/>
    <mergeCell ref="B55:C55"/>
    <mergeCell ref="D55:E55"/>
    <mergeCell ref="F55:G55"/>
    <mergeCell ref="H55:I55"/>
    <mergeCell ref="S55:T55"/>
    <mergeCell ref="U55:V55"/>
    <mergeCell ref="B54:C54"/>
    <mergeCell ref="D54:E54"/>
    <mergeCell ref="F54:G54"/>
    <mergeCell ref="H54:I54"/>
    <mergeCell ref="S54:T54"/>
    <mergeCell ref="U54:V54"/>
    <mergeCell ref="S52:T52"/>
    <mergeCell ref="U52:V52"/>
    <mergeCell ref="B53:C53"/>
    <mergeCell ref="D53:E53"/>
    <mergeCell ref="F53:G53"/>
    <mergeCell ref="H53:I53"/>
    <mergeCell ref="S53:T53"/>
    <mergeCell ref="U53:V53"/>
    <mergeCell ref="A50:H50"/>
    <mergeCell ref="A51:I51"/>
    <mergeCell ref="B52:C52"/>
    <mergeCell ref="D52:E52"/>
    <mergeCell ref="F52:G52"/>
    <mergeCell ref="H52:I52"/>
    <mergeCell ref="B40:H40"/>
    <mergeCell ref="B41:H41"/>
    <mergeCell ref="A43:K43"/>
    <mergeCell ref="A45:K45"/>
    <mergeCell ref="B47:H47"/>
    <mergeCell ref="B48:H48"/>
    <mergeCell ref="A33:K33"/>
    <mergeCell ref="A34:K34"/>
    <mergeCell ref="A35:K35"/>
    <mergeCell ref="A36:K36"/>
    <mergeCell ref="A37:K37"/>
    <mergeCell ref="A38:K38"/>
    <mergeCell ref="A27:K27"/>
    <mergeCell ref="A28:J28"/>
    <mergeCell ref="A29:K29"/>
    <mergeCell ref="A30:K30"/>
    <mergeCell ref="A31:K31"/>
    <mergeCell ref="A32:K32"/>
    <mergeCell ref="A21:K21"/>
    <mergeCell ref="A22:K22"/>
    <mergeCell ref="A23:J23"/>
    <mergeCell ref="A24:K24"/>
    <mergeCell ref="A25:K25"/>
    <mergeCell ref="A26:K26"/>
    <mergeCell ref="A15:J15"/>
    <mergeCell ref="A16:K16"/>
    <mergeCell ref="A17:K17"/>
    <mergeCell ref="A18:K18"/>
    <mergeCell ref="A19:K19"/>
    <mergeCell ref="A20:K20"/>
    <mergeCell ref="A10:I10"/>
    <mergeCell ref="A11:K11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</mergeCells>
  <pageMargins left="0.74803149606299213" right="0.23622047244094491" top="0.35433070866141736" bottom="0.15748031496062992" header="0.51181102362204722" footer="0.51181102362204722"/>
  <pageSetup paperSize="9" scale="49" fitToHeight="3" orientation="landscape" r:id="rId1"/>
  <rowBreaks count="2" manualBreakCount="2">
    <brk id="60" max="11" man="1"/>
    <brk id="9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1021</vt:lpstr>
      <vt:lpstr>'1021'!Область_печати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2023-01-25T12:41:32Z</dcterms:created>
  <dcterms:modified xsi:type="dcterms:W3CDTF">2023-01-25T12:42:09Z</dcterms:modified>
</cp:coreProperties>
</file>