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1708\Освіта паспорти\"/>
    </mc:Choice>
  </mc:AlternateContent>
  <bookViews>
    <workbookView xWindow="0" yWindow="0" windowWidth="28800" windowHeight="12435"/>
  </bookViews>
  <sheets>
    <sheet name="0617321" sheetId="1" r:id="rId1"/>
  </sheets>
  <definedNames>
    <definedName name="_xlnm.Print_Area" localSheetId="0">'0617321'!$A$1:$K$94</definedName>
  </definedNames>
  <calcPr calcId="152511"/>
</workbook>
</file>

<file path=xl/calcChain.xml><?xml version="1.0" encoding="utf-8"?>
<calcChain xmlns="http://schemas.openxmlformats.org/spreadsheetml/2006/main">
  <c r="J85" i="1" l="1"/>
  <c r="J81" i="1"/>
  <c r="H79" i="1"/>
  <c r="J79" i="1" s="1"/>
  <c r="J76" i="1"/>
  <c r="H72" i="1"/>
  <c r="J72" i="1" s="1"/>
  <c r="H70" i="1"/>
  <c r="J70" i="1" s="1"/>
  <c r="J66" i="1"/>
  <c r="J65" i="1"/>
  <c r="H60" i="1"/>
  <c r="J60" i="1" s="1"/>
  <c r="J59" i="1"/>
  <c r="J57" i="1"/>
  <c r="H56" i="1"/>
  <c r="J56" i="1" s="1"/>
  <c r="H55" i="1"/>
  <c r="J55" i="1" s="1"/>
  <c r="D47" i="1"/>
  <c r="H46" i="1"/>
  <c r="F46" i="1"/>
  <c r="F45" i="1"/>
  <c r="D39" i="1"/>
  <c r="H38" i="1"/>
  <c r="F38" i="1"/>
  <c r="F37" i="1"/>
  <c r="F39" i="1" s="1"/>
  <c r="F47" i="1" l="1"/>
  <c r="H83" i="1"/>
  <c r="J83" i="1" s="1"/>
  <c r="H62" i="1"/>
  <c r="J62" i="1" s="1"/>
  <c r="H37" i="1"/>
  <c r="H39" i="1" s="1"/>
  <c r="H45" i="1"/>
  <c r="H47" i="1" s="1"/>
  <c r="H63" i="1"/>
  <c r="J63" i="1" s="1"/>
  <c r="H74" i="1"/>
  <c r="J74" i="1" s="1"/>
</calcChain>
</file>

<file path=xl/sharedStrings.xml><?xml version="1.0" encoding="utf-8"?>
<sst xmlns="http://schemas.openxmlformats.org/spreadsheetml/2006/main" count="148" uniqueCount="100">
  <si>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</si>
  <si>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</si>
  <si>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</si>
  <si>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</si>
  <si>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</si>
  <si>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</si>
  <si>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</si>
  <si>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</si>
  <si>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</si>
  <si>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</si>
  <si>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</si>
  <si>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</si>
  <si>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</si>
  <si>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70 434 322,60 гривень, у тому числі загального фонду — 0,00 гривень та спеціального фонду — 70 434 322,60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</si>
  <si>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</si>
  <si>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</si>
  <si>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</si>
  <si>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</si>
  <si>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</si>
  <si>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</si>
  <si>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</si>
  <si>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</si>
  <si>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</si>
  <si>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</si>
  <si>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</si>
  <si>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</si>
  <si>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</si>
  <si>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</si>
  <si>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</si>
  <si>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</si>
  <si>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</si>
  <si>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</si>
  <si>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</si>
  <si>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</si>
  <si>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</si>
  <si>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</si>
  <si>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</si>
  <si>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</si>
  <si>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</si>
  <si>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</si>
  <si>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</si>
  <si>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</si>
  <si>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</si>
  <si>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</si>
  <si>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</si>
  <si>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</si>
  <si>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</si>
  <si>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</si>
  <si>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</si>
  <si>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</si>
  <si>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</si>
  <si>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</si>
  <si>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</si>
  <si>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</si>
  <si>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</si>
  <si>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Забезпечення виконання робіт з реконструкції</t>
  </si>
  <si>
    <t>Реконструкція покрівлі над частиною будівлі Хмельницької середньої загальноосвітньої школи І-ІІІ ступенів №21, системи опалення Іванковецького ліцею Хмельницької міської ради та даху майстерні з усунення аварійної ситуації в приміщенні ДНЗ «Вище професійне училище № 11 м.Хмельницького»</t>
  </si>
  <si>
    <t>затрат</t>
  </si>
  <si>
    <t>Обсяг видатків на реконструкцію закладів освіти</t>
  </si>
  <si>
    <t>грн</t>
  </si>
  <si>
    <t>Рішення сесії  від 21.12.2022 року № 12, рішення сесії  від 28.03.2023 року № 8</t>
  </si>
  <si>
    <t>Обсяг реконструкції (загальна площа)</t>
  </si>
  <si>
    <t>кв.м</t>
  </si>
  <si>
    <t>проєктна документація</t>
  </si>
  <si>
    <t>Обсяг кредиторської заборгованості минулих років (виготовлення ПКД)</t>
  </si>
  <si>
    <t>звіт про заборгованості за бюджетними коштами (форма 7м)</t>
  </si>
  <si>
    <t>продукту</t>
  </si>
  <si>
    <t>Кількість об’єктів</t>
  </si>
  <si>
    <t>од.</t>
  </si>
  <si>
    <t>Площа, яку планується реконструювати</t>
  </si>
  <si>
    <t>розрахунок</t>
  </si>
  <si>
    <t>ефективності</t>
  </si>
  <si>
    <t>Середні витрати на об’єкт реконструкції</t>
  </si>
  <si>
    <t>Розрахунок</t>
  </si>
  <si>
    <t>Середні витрати на реконструкцію 1 кв.м</t>
  </si>
  <si>
    <t>якості</t>
  </si>
  <si>
    <t xml:space="preserve"> </t>
  </si>
  <si>
    <t xml:space="preserve">Рівень готовності об'єктів  </t>
  </si>
  <si>
    <t>%</t>
  </si>
  <si>
    <t>Відсоток погашення кредиторської заборгованості минулих років (виготовлення ПКД)</t>
  </si>
  <si>
    <t>Звітність</t>
  </si>
  <si>
    <t>Забезпечення виконання робіт з будівництва</t>
  </si>
  <si>
    <t xml:space="preserve"> Будівництво зовнішніх мереж теплопостачання ДНЗ "Хмельницький центр ПТО сфери послуг" та модульної котельні на твердому паливі для опалення частини приміщень у Вище професійне училище №11 м. Хмельницького </t>
  </si>
  <si>
    <t xml:space="preserve">Обсяг видатків </t>
  </si>
  <si>
    <t>Рішення сесії  від 21.12.2022 року № 12
Рішення сесії  від 28.07.2023 року № 7</t>
  </si>
  <si>
    <t xml:space="preserve">Середні витрати на об’єкт </t>
  </si>
  <si>
    <t xml:space="preserve">Рівень готовності об’єктів </t>
  </si>
  <si>
    <t>Будівництво споруд цивільного захисту (укриттів)</t>
  </si>
  <si>
    <t>Рішення сесії  від 21.12.2022 року № 12, 
рішення сесії  від 28.03.2023 року № 8,
рішення сесії  від 28.07.2023 року № 7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</si>
  <si>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</si>
  <si>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</si>
  <si>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</si>
  <si>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</si>
  <si>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</si>
  <si>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</si>
  <si>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</si>
  <si>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t>Світлана ЧАБАН_______________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</si>
  <si>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</si>
  <si>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15.08.2023 року № 130</t>
    </r>
  </si>
  <si>
    <t>Дата погодження 14.08.2023 
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</si>
</sst>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.0\ _₴"/>
    <numFmt numFmtId="166" formatCode="#,##0\ _₴"/>
  </numFmts>
  <fonts count="25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10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65" fontId="2" fillId="0" borderId="5" xfId="0" applyNumberFormat="1" applyFont="1" applyFill="1" applyBorder="1" applyAlignment="1">
      <alignment horizontal="center" vertical="center" wrapText="1" shrinkToFit="1"/>
    </xf>
    <xf numFmtId="165" fontId="2" fillId="0" borderId="5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9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 shrinkToFit="1"/>
    </xf>
    <xf numFmtId="1" fontId="19" fillId="0" borderId="8" xfId="0" applyNumberFormat="1" applyFont="1" applyFill="1" applyBorder="1" applyAlignment="1">
      <alignment horizontal="center" vertical="center" wrapText="1" shrinkToFit="1"/>
    </xf>
    <xf numFmtId="1" fontId="19" fillId="0" borderId="9" xfId="0" applyNumberFormat="1" applyFont="1" applyFill="1" applyBorder="1" applyAlignment="1">
      <alignment horizontal="center" vertical="center" wrapText="1" shrinkToFit="1"/>
    </xf>
    <xf numFmtId="166" fontId="2" fillId="0" borderId="7" xfId="0" applyNumberFormat="1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 shrinkToFit="1"/>
    </xf>
    <xf numFmtId="165" fontId="2" fillId="0" borderId="9" xfId="0" applyNumberFormat="1" applyFont="1" applyFill="1" applyBorder="1" applyAlignment="1">
      <alignment horizontal="center" vertical="center" wrapText="1" shrinkToFit="1"/>
    </xf>
    <xf numFmtId="164" fontId="2" fillId="0" borderId="7" xfId="0" applyNumberFormat="1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 wrapText="1" shrinkToFit="1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93"/>
  <sheetViews>
    <sheetView tabSelected="1" view="pageBreakPreview" zoomScale="70" zoomScaleNormal="70" zoomScaleSheetLayoutView="70" workbookViewId="0">
      <selection activeCell="A7" sqref="A7:K7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30" t="s">
        <v>0</v>
      </c>
      <c r="H1" s="131"/>
      <c r="I1" s="131"/>
      <c r="J1" s="131"/>
      <c r="K1" s="131"/>
    </row>
    <row r="2" spans="1:13" ht="132.75" customHeight="1" x14ac:dyDescent="0.2">
      <c r="B2" s="2"/>
      <c r="C2" s="2"/>
      <c r="D2" s="2"/>
      <c r="E2" s="2"/>
      <c r="F2" s="2"/>
      <c r="G2" s="132" t="s">
        <v>98</v>
      </c>
      <c r="H2" s="132"/>
      <c r="I2" s="132"/>
      <c r="J2" s="132"/>
      <c r="K2" s="132"/>
    </row>
    <row r="3" spans="1:13" ht="37.5" customHeight="1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3" ht="132.75" customHeight="1" x14ac:dyDescent="0.2">
      <c r="A4" s="3" t="s">
        <v>2</v>
      </c>
      <c r="B4" s="128" t="s">
        <v>3</v>
      </c>
      <c r="C4" s="134"/>
      <c r="D4" s="134"/>
      <c r="E4" s="134"/>
      <c r="F4" s="134"/>
      <c r="G4" s="128" t="s">
        <v>4</v>
      </c>
      <c r="H4" s="128"/>
      <c r="I4" s="128"/>
      <c r="J4" s="128"/>
      <c r="K4" s="128"/>
    </row>
    <row r="5" spans="1:13" ht="125.25" customHeight="1" x14ac:dyDescent="0.2">
      <c r="A5" s="4" t="s">
        <v>5</v>
      </c>
      <c r="B5" s="128" t="s">
        <v>6</v>
      </c>
      <c r="C5" s="134"/>
      <c r="D5" s="134"/>
      <c r="E5" s="134"/>
      <c r="F5" s="134"/>
      <c r="G5" s="128" t="s">
        <v>7</v>
      </c>
      <c r="H5" s="134"/>
      <c r="I5" s="134"/>
      <c r="J5" s="134"/>
      <c r="K5" s="134"/>
    </row>
    <row r="6" spans="1:13" ht="168" customHeight="1" x14ac:dyDescent="0.2">
      <c r="A6" s="4" t="s">
        <v>8</v>
      </c>
      <c r="B6" s="128" t="s">
        <v>9</v>
      </c>
      <c r="C6" s="128"/>
      <c r="D6" s="5" t="s">
        <v>10</v>
      </c>
      <c r="E6" s="129" t="s">
        <v>11</v>
      </c>
      <c r="F6" s="129"/>
      <c r="G6" s="128" t="s">
        <v>12</v>
      </c>
      <c r="H6" s="128"/>
      <c r="I6" s="128"/>
      <c r="J6" s="128"/>
      <c r="K6" s="128"/>
    </row>
    <row r="7" spans="1:13" ht="21" customHeight="1" x14ac:dyDescent="0.2">
      <c r="A7" s="110" t="s">
        <v>13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3" ht="23.25" customHeight="1" x14ac:dyDescent="0.2">
      <c r="A8" s="110" t="s">
        <v>14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M8" s="6"/>
    </row>
    <row r="9" spans="1:13" s="7" customFormat="1" ht="21.75" customHeight="1" x14ac:dyDescent="0.2">
      <c r="A9" s="124" t="s">
        <v>15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M9" s="8"/>
    </row>
    <row r="10" spans="1:13" s="7" customFormat="1" ht="27.75" customHeight="1" x14ac:dyDescent="0.2">
      <c r="A10" s="124" t="s">
        <v>16</v>
      </c>
      <c r="B10" s="124"/>
      <c r="C10" s="124"/>
      <c r="D10" s="124"/>
      <c r="E10" s="124"/>
      <c r="F10" s="124"/>
      <c r="G10" s="124"/>
      <c r="H10" s="124"/>
      <c r="I10" s="124"/>
      <c r="J10" s="9"/>
      <c r="K10" s="9"/>
      <c r="M10" s="8"/>
    </row>
    <row r="11" spans="1:13" s="7" customFormat="1" ht="27.75" customHeight="1" x14ac:dyDescent="0.2">
      <c r="A11" s="124" t="s">
        <v>17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M11" s="8"/>
    </row>
    <row r="12" spans="1:13" s="7" customFormat="1" ht="27.75" customHeight="1" x14ac:dyDescent="0.2">
      <c r="A12" s="124" t="s">
        <v>18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M12" s="8"/>
    </row>
    <row r="13" spans="1:13" s="7" customFormat="1" ht="39" customHeight="1" x14ac:dyDescent="0.2">
      <c r="A13" s="126" t="s">
        <v>19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M13" s="8"/>
    </row>
    <row r="14" spans="1:13" s="7" customFormat="1" ht="25.5" customHeight="1" x14ac:dyDescent="0.2">
      <c r="A14" s="124" t="s">
        <v>20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M14" s="8"/>
    </row>
    <row r="15" spans="1:13" s="7" customFormat="1" ht="40.5" customHeight="1" x14ac:dyDescent="0.2">
      <c r="A15" s="124" t="s">
        <v>21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0"/>
      <c r="M15" s="8"/>
    </row>
    <row r="16" spans="1:13" s="7" customFormat="1" ht="40.5" customHeight="1" x14ac:dyDescent="0.2">
      <c r="A16" s="124" t="s">
        <v>22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0"/>
      <c r="M16" s="8"/>
    </row>
    <row r="17" spans="1:13" s="7" customFormat="1" ht="27.75" customHeight="1" x14ac:dyDescent="0.2">
      <c r="A17" s="124" t="s">
        <v>23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M17" s="8"/>
    </row>
    <row r="18" spans="1:13" s="7" customFormat="1" ht="60" customHeight="1" x14ac:dyDescent="0.2">
      <c r="A18" s="124" t="s">
        <v>24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M18" s="8"/>
    </row>
    <row r="19" spans="1:13" s="7" customFormat="1" ht="37.5" customHeight="1" x14ac:dyDescent="0.2">
      <c r="A19" s="124" t="s">
        <v>25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M19" s="8"/>
    </row>
    <row r="20" spans="1:13" s="7" customFormat="1" ht="25.5" customHeight="1" x14ac:dyDescent="0.2">
      <c r="A20" s="124" t="s">
        <v>26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M20" s="8"/>
    </row>
    <row r="21" spans="1:13" s="7" customFormat="1" ht="25.5" customHeight="1" x14ac:dyDescent="0.2">
      <c r="A21" s="119" t="s">
        <v>27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M21" s="8"/>
    </row>
    <row r="22" spans="1:13" s="7" customFormat="1" ht="25.5" customHeight="1" x14ac:dyDescent="0.2">
      <c r="A22" s="119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M22" s="8"/>
    </row>
    <row r="23" spans="1:13" ht="23.25" customHeight="1" x14ac:dyDescent="0.2">
      <c r="A23" s="110" t="s">
        <v>29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3" ht="9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ht="23.25" customHeight="1" x14ac:dyDescent="0.2">
      <c r="A25" s="11" t="s">
        <v>30</v>
      </c>
      <c r="B25" s="120" t="s">
        <v>31</v>
      </c>
      <c r="C25" s="121"/>
      <c r="D25" s="121"/>
      <c r="E25" s="121"/>
      <c r="F25" s="121"/>
      <c r="G25" s="121"/>
      <c r="H25" s="122"/>
      <c r="I25" s="10"/>
      <c r="J25" s="10"/>
      <c r="K25" s="10"/>
    </row>
    <row r="26" spans="1:13" ht="30" customHeight="1" x14ac:dyDescent="0.2">
      <c r="A26" s="12">
        <v>1</v>
      </c>
      <c r="B26" s="94" t="s">
        <v>32</v>
      </c>
      <c r="C26" s="94"/>
      <c r="D26" s="94"/>
      <c r="E26" s="94"/>
      <c r="F26" s="94"/>
      <c r="G26" s="94"/>
      <c r="H26" s="94"/>
      <c r="I26" s="10"/>
      <c r="J26" s="10"/>
      <c r="K26" s="10"/>
    </row>
    <row r="27" spans="1:13" ht="28.5" customHeight="1" x14ac:dyDescent="0.2">
      <c r="A27" s="12">
        <v>2</v>
      </c>
      <c r="B27" s="94" t="s">
        <v>33</v>
      </c>
      <c r="C27" s="94"/>
      <c r="D27" s="94"/>
      <c r="E27" s="94"/>
      <c r="F27" s="94"/>
      <c r="G27" s="94"/>
      <c r="H27" s="94"/>
      <c r="I27" s="10"/>
      <c r="J27" s="10"/>
      <c r="K27" s="10"/>
    </row>
    <row r="28" spans="1:13" ht="44.25" customHeight="1" x14ac:dyDescent="0.2">
      <c r="A28" s="123" t="s">
        <v>34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spans="1:13" ht="23.25" customHeight="1" x14ac:dyDescent="0.2">
      <c r="A29" s="110" t="s">
        <v>35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3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3" ht="23.25" customHeight="1" x14ac:dyDescent="0.2">
      <c r="A31" s="13" t="s">
        <v>30</v>
      </c>
      <c r="B31" s="97" t="s">
        <v>36</v>
      </c>
      <c r="C31" s="112"/>
      <c r="D31" s="112"/>
      <c r="E31" s="112"/>
      <c r="F31" s="112"/>
      <c r="G31" s="112"/>
      <c r="H31" s="98"/>
      <c r="I31" s="10"/>
      <c r="J31" s="10"/>
      <c r="K31" s="10"/>
    </row>
    <row r="32" spans="1:13" ht="62.25" customHeight="1" x14ac:dyDescent="0.2">
      <c r="A32" s="14">
        <v>1</v>
      </c>
      <c r="B32" s="116" t="s">
        <v>37</v>
      </c>
      <c r="C32" s="117"/>
      <c r="D32" s="117"/>
      <c r="E32" s="117"/>
      <c r="F32" s="117"/>
      <c r="G32" s="117"/>
      <c r="H32" s="118"/>
      <c r="I32" s="10"/>
      <c r="J32" s="10"/>
      <c r="K32" s="10"/>
    </row>
    <row r="33" spans="1:13" ht="24.75" customHeight="1" x14ac:dyDescent="0.2">
      <c r="A33" s="110" t="s">
        <v>38</v>
      </c>
      <c r="B33" s="110"/>
      <c r="C33" s="110"/>
      <c r="D33" s="110"/>
      <c r="E33" s="110"/>
      <c r="F33" s="110"/>
      <c r="G33" s="110"/>
      <c r="H33" s="110"/>
      <c r="I33" s="10"/>
      <c r="J33" s="10"/>
      <c r="K33" s="10"/>
    </row>
    <row r="34" spans="1:13" ht="15.75" x14ac:dyDescent="0.2">
      <c r="A34" s="111" t="s">
        <v>39</v>
      </c>
      <c r="B34" s="111"/>
      <c r="C34" s="111"/>
      <c r="D34" s="111"/>
      <c r="E34" s="111"/>
      <c r="F34" s="111"/>
      <c r="G34" s="111"/>
      <c r="H34" s="111"/>
      <c r="I34" s="111"/>
      <c r="J34" s="4"/>
      <c r="K34" s="4"/>
    </row>
    <row r="35" spans="1:13" s="18" customFormat="1" ht="31.5" customHeight="1" x14ac:dyDescent="0.2">
      <c r="A35" s="15" t="s">
        <v>30</v>
      </c>
      <c r="B35" s="97" t="s">
        <v>40</v>
      </c>
      <c r="C35" s="98"/>
      <c r="D35" s="97" t="s">
        <v>41</v>
      </c>
      <c r="E35" s="98"/>
      <c r="F35" s="97" t="s">
        <v>42</v>
      </c>
      <c r="G35" s="98"/>
      <c r="H35" s="97" t="s">
        <v>43</v>
      </c>
      <c r="I35" s="98"/>
      <c r="J35" s="16"/>
      <c r="K35" s="17"/>
    </row>
    <row r="36" spans="1:13" ht="15.75" x14ac:dyDescent="0.2">
      <c r="A36" s="19">
        <v>1</v>
      </c>
      <c r="B36" s="83">
        <v>2</v>
      </c>
      <c r="C36" s="85"/>
      <c r="D36" s="83">
        <v>3</v>
      </c>
      <c r="E36" s="85"/>
      <c r="F36" s="83">
        <v>4</v>
      </c>
      <c r="G36" s="85"/>
      <c r="H36" s="83">
        <v>6</v>
      </c>
      <c r="I36" s="85"/>
      <c r="J36" s="20"/>
      <c r="K36" s="10"/>
    </row>
    <row r="37" spans="1:13" ht="55.5" customHeight="1" x14ac:dyDescent="0.2">
      <c r="A37" s="21">
        <v>1</v>
      </c>
      <c r="B37" s="58" t="s">
        <v>44</v>
      </c>
      <c r="C37" s="59"/>
      <c r="D37" s="104">
        <v>0</v>
      </c>
      <c r="E37" s="105"/>
      <c r="F37" s="104">
        <f>12797000-197832+60234091.6-5550.6-2596769</f>
        <v>70230940</v>
      </c>
      <c r="G37" s="105"/>
      <c r="H37" s="104">
        <f>D37+F37</f>
        <v>70230940</v>
      </c>
      <c r="I37" s="105"/>
      <c r="J37" s="22"/>
      <c r="K37" s="10"/>
    </row>
    <row r="38" spans="1:13" ht="46.5" customHeight="1" x14ac:dyDescent="0.2">
      <c r="A38" s="21">
        <v>2</v>
      </c>
      <c r="B38" s="94" t="s">
        <v>45</v>
      </c>
      <c r="C38" s="94"/>
      <c r="D38" s="104">
        <v>0</v>
      </c>
      <c r="E38" s="105"/>
      <c r="F38" s="104">
        <f>197832+5550.6</f>
        <v>203382.6</v>
      </c>
      <c r="G38" s="105"/>
      <c r="H38" s="104">
        <f>D38+F38</f>
        <v>203382.6</v>
      </c>
      <c r="I38" s="105"/>
      <c r="J38" s="22"/>
      <c r="K38" s="10"/>
      <c r="M38" s="23"/>
    </row>
    <row r="39" spans="1:13" ht="27.75" customHeight="1" x14ac:dyDescent="0.2">
      <c r="A39" s="113" t="s">
        <v>46</v>
      </c>
      <c r="B39" s="114"/>
      <c r="C39" s="115"/>
      <c r="D39" s="104">
        <f>D37</f>
        <v>0</v>
      </c>
      <c r="E39" s="105"/>
      <c r="F39" s="104">
        <f>F37+F38</f>
        <v>70434322.599999994</v>
      </c>
      <c r="G39" s="105"/>
      <c r="H39" s="104">
        <f>H37+H38</f>
        <v>70434322.599999994</v>
      </c>
      <c r="I39" s="105"/>
      <c r="J39" s="10"/>
      <c r="K39" s="10"/>
    </row>
    <row r="40" spans="1:13" ht="3.75" customHeight="1" x14ac:dyDescent="0.2">
      <c r="A40" s="10"/>
      <c r="B40" s="3"/>
      <c r="C40" s="10"/>
      <c r="D40" s="24"/>
      <c r="E40" s="24"/>
      <c r="F40" s="24"/>
      <c r="G40" s="24"/>
      <c r="H40" s="24"/>
      <c r="I40" s="24"/>
      <c r="J40" s="10"/>
      <c r="K40" s="10"/>
    </row>
    <row r="41" spans="1:13" ht="15.75" customHeight="1" x14ac:dyDescent="0.2">
      <c r="A41" s="110" t="s">
        <v>47</v>
      </c>
      <c r="B41" s="110"/>
      <c r="C41" s="110"/>
      <c r="D41" s="110"/>
      <c r="E41" s="110"/>
      <c r="F41" s="110"/>
      <c r="G41" s="110"/>
      <c r="H41" s="110"/>
      <c r="I41" s="10"/>
      <c r="J41" s="10"/>
      <c r="K41" s="10"/>
    </row>
    <row r="42" spans="1:13" ht="16.5" customHeight="1" x14ac:dyDescent="0.2">
      <c r="A42" s="111" t="s">
        <v>39</v>
      </c>
      <c r="B42" s="111"/>
      <c r="C42" s="111"/>
      <c r="D42" s="111"/>
      <c r="E42" s="111"/>
      <c r="F42" s="111"/>
      <c r="G42" s="111"/>
      <c r="H42" s="111"/>
      <c r="I42" s="111"/>
      <c r="J42" s="4"/>
      <c r="K42" s="4"/>
    </row>
    <row r="43" spans="1:13" ht="26.25" customHeight="1" x14ac:dyDescent="0.2">
      <c r="A43" s="97" t="s">
        <v>48</v>
      </c>
      <c r="B43" s="112"/>
      <c r="C43" s="98"/>
      <c r="D43" s="97" t="s">
        <v>41</v>
      </c>
      <c r="E43" s="98"/>
      <c r="F43" s="97" t="s">
        <v>42</v>
      </c>
      <c r="G43" s="98"/>
      <c r="H43" s="97" t="s">
        <v>43</v>
      </c>
      <c r="I43" s="98"/>
      <c r="J43" s="10"/>
      <c r="K43" s="10"/>
    </row>
    <row r="44" spans="1:13" ht="16.5" customHeight="1" x14ac:dyDescent="0.2">
      <c r="A44" s="83">
        <v>1</v>
      </c>
      <c r="B44" s="84"/>
      <c r="C44" s="85"/>
      <c r="D44" s="83">
        <v>2</v>
      </c>
      <c r="E44" s="85"/>
      <c r="F44" s="83">
        <v>3</v>
      </c>
      <c r="G44" s="85"/>
      <c r="H44" s="83">
        <v>4</v>
      </c>
      <c r="I44" s="85"/>
      <c r="J44" s="10"/>
      <c r="K44" s="10"/>
    </row>
    <row r="45" spans="1:13" ht="60" customHeight="1" x14ac:dyDescent="0.2">
      <c r="A45" s="58" t="s">
        <v>49</v>
      </c>
      <c r="B45" s="109"/>
      <c r="C45" s="59"/>
      <c r="D45" s="104">
        <v>0</v>
      </c>
      <c r="E45" s="105"/>
      <c r="F45" s="104">
        <f>9031091.6+(2983231+1000000+420000)</f>
        <v>13434322.6</v>
      </c>
      <c r="G45" s="105"/>
      <c r="H45" s="104">
        <f>D45+F45</f>
        <v>13434322.6</v>
      </c>
      <c r="I45" s="105"/>
      <c r="J45" s="10"/>
      <c r="K45" s="10"/>
    </row>
    <row r="46" spans="1:13" ht="96.75" customHeight="1" x14ac:dyDescent="0.2">
      <c r="A46" s="101" t="s">
        <v>50</v>
      </c>
      <c r="B46" s="102"/>
      <c r="C46" s="103"/>
      <c r="D46" s="104">
        <v>0</v>
      </c>
      <c r="E46" s="105"/>
      <c r="F46" s="104">
        <f>64000000-7000000</f>
        <v>57000000</v>
      </c>
      <c r="G46" s="105"/>
      <c r="H46" s="104">
        <f>D46+F46</f>
        <v>57000000</v>
      </c>
      <c r="I46" s="105"/>
      <c r="J46" s="10"/>
      <c r="K46" s="10"/>
    </row>
    <row r="47" spans="1:13" ht="26.25" customHeight="1" x14ac:dyDescent="0.2">
      <c r="A47" s="106" t="s">
        <v>46</v>
      </c>
      <c r="B47" s="107"/>
      <c r="C47" s="108"/>
      <c r="D47" s="104">
        <f>D45</f>
        <v>0</v>
      </c>
      <c r="E47" s="105"/>
      <c r="F47" s="104">
        <f>F45+F46</f>
        <v>70434322.599999994</v>
      </c>
      <c r="G47" s="105"/>
      <c r="H47" s="104">
        <f>H45+H46</f>
        <v>70434322.599999994</v>
      </c>
      <c r="I47" s="105"/>
      <c r="J47" s="10"/>
      <c r="K47" s="10"/>
    </row>
    <row r="48" spans="1:13" ht="15.7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8" ht="24.75" customHeight="1" x14ac:dyDescent="0.2">
      <c r="A49" s="96" t="s">
        <v>51</v>
      </c>
      <c r="B49" s="96"/>
      <c r="C49" s="96"/>
      <c r="D49" s="96"/>
      <c r="E49" s="96"/>
      <c r="F49" s="96"/>
      <c r="G49" s="96"/>
      <c r="H49" s="96"/>
      <c r="I49" s="10"/>
      <c r="J49" s="10"/>
      <c r="K49" s="10"/>
    </row>
    <row r="50" spans="1:18" ht="46.5" customHeight="1" x14ac:dyDescent="0.2">
      <c r="A50" s="15" t="s">
        <v>30</v>
      </c>
      <c r="B50" s="15" t="s">
        <v>52</v>
      </c>
      <c r="C50" s="15" t="s">
        <v>53</v>
      </c>
      <c r="D50" s="97" t="s">
        <v>54</v>
      </c>
      <c r="E50" s="98"/>
      <c r="F50" s="97" t="s">
        <v>41</v>
      </c>
      <c r="G50" s="98"/>
      <c r="H50" s="97" t="s">
        <v>42</v>
      </c>
      <c r="I50" s="98"/>
      <c r="J50" s="99" t="s">
        <v>43</v>
      </c>
      <c r="K50" s="99"/>
    </row>
    <row r="51" spans="1:18" s="18" customFormat="1" ht="27.75" customHeight="1" x14ac:dyDescent="0.2">
      <c r="A51" s="19">
        <v>1</v>
      </c>
      <c r="B51" s="19">
        <v>2</v>
      </c>
      <c r="C51" s="19">
        <v>3</v>
      </c>
      <c r="D51" s="83">
        <v>4</v>
      </c>
      <c r="E51" s="85"/>
      <c r="F51" s="83">
        <v>5</v>
      </c>
      <c r="G51" s="85"/>
      <c r="H51" s="83">
        <v>6</v>
      </c>
      <c r="I51" s="85"/>
      <c r="J51" s="100">
        <v>7</v>
      </c>
      <c r="K51" s="100"/>
    </row>
    <row r="52" spans="1:18" s="18" customFormat="1" ht="34.5" customHeight="1" x14ac:dyDescent="0.2">
      <c r="A52" s="19"/>
      <c r="B52" s="83" t="s">
        <v>55</v>
      </c>
      <c r="C52" s="84"/>
      <c r="D52" s="84"/>
      <c r="E52" s="84"/>
      <c r="F52" s="84"/>
      <c r="G52" s="84"/>
      <c r="H52" s="84"/>
      <c r="I52" s="85"/>
      <c r="J52" s="83"/>
      <c r="K52" s="85"/>
    </row>
    <row r="53" spans="1:18" s="18" customFormat="1" ht="50.25" customHeight="1" x14ac:dyDescent="0.2">
      <c r="A53" s="19"/>
      <c r="B53" s="83" t="s">
        <v>56</v>
      </c>
      <c r="C53" s="84"/>
      <c r="D53" s="84"/>
      <c r="E53" s="84"/>
      <c r="F53" s="84"/>
      <c r="G53" s="84"/>
      <c r="H53" s="84"/>
      <c r="I53" s="85"/>
      <c r="J53" s="83"/>
      <c r="K53" s="85"/>
      <c r="L53" s="25"/>
    </row>
    <row r="54" spans="1:18" ht="25.5" customHeight="1" x14ac:dyDescent="0.2">
      <c r="A54" s="21">
        <v>1</v>
      </c>
      <c r="B54" s="26" t="s">
        <v>57</v>
      </c>
      <c r="C54" s="27"/>
      <c r="D54" s="72"/>
      <c r="E54" s="73"/>
      <c r="F54" s="72"/>
      <c r="G54" s="73"/>
      <c r="H54" s="72"/>
      <c r="I54" s="73"/>
      <c r="J54" s="80"/>
      <c r="K54" s="80"/>
    </row>
    <row r="55" spans="1:18" ht="43.5" customHeight="1" x14ac:dyDescent="0.2">
      <c r="A55" s="28"/>
      <c r="B55" s="29" t="s">
        <v>58</v>
      </c>
      <c r="C55" s="30" t="s">
        <v>59</v>
      </c>
      <c r="D55" s="58" t="s">
        <v>60</v>
      </c>
      <c r="E55" s="59"/>
      <c r="F55" s="81">
        <v>0</v>
      </c>
      <c r="G55" s="82"/>
      <c r="H55" s="81">
        <f>4761740+1672351.6-203382.6+420000</f>
        <v>6650709</v>
      </c>
      <c r="I55" s="82"/>
      <c r="J55" s="81">
        <f>F55+H55</f>
        <v>6650709</v>
      </c>
      <c r="K55" s="82"/>
      <c r="L55" s="31"/>
      <c r="M55" s="31"/>
      <c r="N55" s="31"/>
      <c r="O55" s="31"/>
      <c r="P55" s="31"/>
      <c r="Q55" s="31"/>
      <c r="R55" s="31"/>
    </row>
    <row r="56" spans="1:18" ht="39.75" customHeight="1" x14ac:dyDescent="0.2">
      <c r="A56" s="28"/>
      <c r="B56" s="29" t="s">
        <v>61</v>
      </c>
      <c r="C56" s="30" t="s">
        <v>62</v>
      </c>
      <c r="D56" s="58" t="s">
        <v>63</v>
      </c>
      <c r="E56" s="59"/>
      <c r="F56" s="81">
        <v>0</v>
      </c>
      <c r="G56" s="82"/>
      <c r="H56" s="81">
        <f>1209+1466</f>
        <v>2675</v>
      </c>
      <c r="I56" s="82"/>
      <c r="J56" s="81">
        <f>F56+H56</f>
        <v>2675</v>
      </c>
      <c r="K56" s="82"/>
      <c r="L56" s="31"/>
      <c r="M56" s="31"/>
      <c r="N56" s="31"/>
      <c r="O56" s="31"/>
      <c r="P56" s="31"/>
      <c r="Q56" s="31"/>
      <c r="R56" s="31"/>
    </row>
    <row r="57" spans="1:18" ht="46.5" customHeight="1" x14ac:dyDescent="0.2">
      <c r="A57" s="32"/>
      <c r="B57" s="29" t="s">
        <v>64</v>
      </c>
      <c r="C57" s="29" t="s">
        <v>59</v>
      </c>
      <c r="D57" s="94" t="s">
        <v>65</v>
      </c>
      <c r="E57" s="94"/>
      <c r="F57" s="81">
        <v>0</v>
      </c>
      <c r="G57" s="82"/>
      <c r="H57" s="81">
        <v>203382.6</v>
      </c>
      <c r="I57" s="82"/>
      <c r="J57" s="81">
        <f>F57+H57</f>
        <v>203382.6</v>
      </c>
      <c r="K57" s="82"/>
      <c r="L57" s="31"/>
      <c r="M57" s="31"/>
      <c r="N57" s="31"/>
      <c r="O57" s="31"/>
      <c r="P57" s="31"/>
      <c r="Q57" s="31"/>
      <c r="R57" s="31"/>
    </row>
    <row r="58" spans="1:18" ht="22.9" customHeight="1" x14ac:dyDescent="0.2">
      <c r="A58" s="28">
        <v>2</v>
      </c>
      <c r="B58" s="26" t="s">
        <v>66</v>
      </c>
      <c r="C58" s="29"/>
      <c r="D58" s="58"/>
      <c r="E58" s="59"/>
      <c r="F58" s="62"/>
      <c r="G58" s="63"/>
      <c r="H58" s="72"/>
      <c r="I58" s="73"/>
      <c r="J58" s="74"/>
      <c r="K58" s="74"/>
    </row>
    <row r="59" spans="1:18" ht="33.75" customHeight="1" x14ac:dyDescent="0.2">
      <c r="A59" s="32"/>
      <c r="B59" s="29" t="s">
        <v>67</v>
      </c>
      <c r="C59" s="30" t="s">
        <v>68</v>
      </c>
      <c r="D59" s="58" t="s">
        <v>60</v>
      </c>
      <c r="E59" s="59"/>
      <c r="F59" s="75">
        <v>0</v>
      </c>
      <c r="G59" s="76"/>
      <c r="H59" s="77">
        <v>3</v>
      </c>
      <c r="I59" s="78"/>
      <c r="J59" s="79">
        <f t="shared" ref="J59:J60" si="0">F59+H59</f>
        <v>3</v>
      </c>
      <c r="K59" s="79"/>
    </row>
    <row r="60" spans="1:18" ht="33.75" customHeight="1" x14ac:dyDescent="0.2">
      <c r="A60" s="32"/>
      <c r="B60" s="29" t="s">
        <v>69</v>
      </c>
      <c r="C60" s="30" t="s">
        <v>62</v>
      </c>
      <c r="D60" s="58" t="s">
        <v>70</v>
      </c>
      <c r="E60" s="59"/>
      <c r="F60" s="75">
        <v>0</v>
      </c>
      <c r="G60" s="76"/>
      <c r="H60" s="81">
        <f>1209+1466</f>
        <v>2675</v>
      </c>
      <c r="I60" s="82"/>
      <c r="J60" s="81">
        <f t="shared" si="0"/>
        <v>2675</v>
      </c>
      <c r="K60" s="82"/>
    </row>
    <row r="61" spans="1:18" ht="22.15" customHeight="1" x14ac:dyDescent="0.2">
      <c r="A61" s="28">
        <v>3</v>
      </c>
      <c r="B61" s="26" t="s">
        <v>71</v>
      </c>
      <c r="C61" s="29"/>
      <c r="D61" s="58"/>
      <c r="E61" s="59"/>
      <c r="F61" s="60"/>
      <c r="G61" s="61"/>
      <c r="H61" s="62"/>
      <c r="I61" s="63"/>
      <c r="J61" s="64"/>
      <c r="K61" s="64"/>
    </row>
    <row r="62" spans="1:18" ht="39" customHeight="1" x14ac:dyDescent="0.2">
      <c r="A62" s="28"/>
      <c r="B62" s="27" t="s">
        <v>72</v>
      </c>
      <c r="C62" s="29" t="s">
        <v>59</v>
      </c>
      <c r="D62" s="58" t="s">
        <v>73</v>
      </c>
      <c r="E62" s="59"/>
      <c r="F62" s="67">
        <v>0</v>
      </c>
      <c r="G62" s="68"/>
      <c r="H62" s="69">
        <f>ROUND((H57+H55)/H59,2)</f>
        <v>2284697.2000000002</v>
      </c>
      <c r="I62" s="70"/>
      <c r="J62" s="71">
        <f t="shared" ref="J62:J63" si="1">F62+H62</f>
        <v>2284697.2000000002</v>
      </c>
      <c r="K62" s="71"/>
    </row>
    <row r="63" spans="1:18" ht="39" customHeight="1" x14ac:dyDescent="0.2">
      <c r="A63" s="28"/>
      <c r="B63" s="27" t="s">
        <v>74</v>
      </c>
      <c r="C63" s="29" t="s">
        <v>59</v>
      </c>
      <c r="D63" s="58" t="s">
        <v>73</v>
      </c>
      <c r="E63" s="59"/>
      <c r="F63" s="67">
        <v>0</v>
      </c>
      <c r="G63" s="68"/>
      <c r="H63" s="69">
        <f>ROUND((H55+H57)/H60,2)</f>
        <v>2562.2800000000002</v>
      </c>
      <c r="I63" s="70"/>
      <c r="J63" s="71">
        <f t="shared" si="1"/>
        <v>2562.2800000000002</v>
      </c>
      <c r="K63" s="71"/>
    </row>
    <row r="64" spans="1:18" ht="22.5" customHeight="1" x14ac:dyDescent="0.2">
      <c r="A64" s="28">
        <v>4</v>
      </c>
      <c r="B64" s="26" t="s">
        <v>75</v>
      </c>
      <c r="C64" s="29"/>
      <c r="D64" s="58"/>
      <c r="E64" s="59"/>
      <c r="F64" s="60"/>
      <c r="G64" s="61"/>
      <c r="H64" s="62"/>
      <c r="I64" s="63"/>
      <c r="J64" s="64"/>
      <c r="K64" s="64"/>
    </row>
    <row r="65" spans="1:12" ht="40.5" customHeight="1" x14ac:dyDescent="0.2">
      <c r="A65" s="32" t="s">
        <v>76</v>
      </c>
      <c r="B65" s="29" t="s">
        <v>77</v>
      </c>
      <c r="C65" s="29" t="s">
        <v>78</v>
      </c>
      <c r="D65" s="58" t="s">
        <v>73</v>
      </c>
      <c r="E65" s="59"/>
      <c r="F65" s="90">
        <v>0</v>
      </c>
      <c r="G65" s="91"/>
      <c r="H65" s="92">
        <v>96.7</v>
      </c>
      <c r="I65" s="93"/>
      <c r="J65" s="65">
        <f t="shared" ref="J65:J66" si="2">F65+H65</f>
        <v>96.7</v>
      </c>
      <c r="K65" s="65"/>
      <c r="L65" s="33"/>
    </row>
    <row r="66" spans="1:12" ht="52.5" customHeight="1" x14ac:dyDescent="0.2">
      <c r="A66" s="32"/>
      <c r="B66" s="34" t="s">
        <v>79</v>
      </c>
      <c r="C66" s="29" t="s">
        <v>78</v>
      </c>
      <c r="D66" s="94" t="s">
        <v>80</v>
      </c>
      <c r="E66" s="94"/>
      <c r="F66" s="95">
        <v>0</v>
      </c>
      <c r="G66" s="95"/>
      <c r="H66" s="66">
        <v>100</v>
      </c>
      <c r="I66" s="66"/>
      <c r="J66" s="65">
        <f t="shared" si="2"/>
        <v>100</v>
      </c>
      <c r="K66" s="65"/>
    </row>
    <row r="67" spans="1:12" ht="29.25" customHeight="1" x14ac:dyDescent="0.2">
      <c r="A67" s="19"/>
      <c r="B67" s="83" t="s">
        <v>81</v>
      </c>
      <c r="C67" s="84"/>
      <c r="D67" s="84"/>
      <c r="E67" s="84"/>
      <c r="F67" s="84"/>
      <c r="G67" s="84"/>
      <c r="H67" s="84"/>
      <c r="I67" s="85"/>
      <c r="J67" s="83"/>
      <c r="K67" s="85"/>
    </row>
    <row r="68" spans="1:12" ht="46.5" customHeight="1" x14ac:dyDescent="0.2">
      <c r="A68" s="32"/>
      <c r="B68" s="83" t="s">
        <v>82</v>
      </c>
      <c r="C68" s="84"/>
      <c r="D68" s="84"/>
      <c r="E68" s="84"/>
      <c r="F68" s="84"/>
      <c r="G68" s="84"/>
      <c r="H68" s="84"/>
      <c r="I68" s="85"/>
      <c r="J68" s="88"/>
      <c r="K68" s="89"/>
    </row>
    <row r="69" spans="1:12" ht="20.25" customHeight="1" x14ac:dyDescent="0.2">
      <c r="A69" s="21">
        <v>1</v>
      </c>
      <c r="B69" s="26" t="s">
        <v>57</v>
      </c>
      <c r="C69" s="27"/>
      <c r="D69" s="72"/>
      <c r="E69" s="73"/>
      <c r="F69" s="72"/>
      <c r="G69" s="73"/>
      <c r="H69" s="72"/>
      <c r="I69" s="73"/>
      <c r="J69" s="80"/>
      <c r="K69" s="80"/>
    </row>
    <row r="70" spans="1:12" ht="39" customHeight="1" x14ac:dyDescent="0.2">
      <c r="A70" s="28"/>
      <c r="B70" s="29" t="s">
        <v>83</v>
      </c>
      <c r="C70" s="30" t="s">
        <v>59</v>
      </c>
      <c r="D70" s="58" t="s">
        <v>84</v>
      </c>
      <c r="E70" s="59"/>
      <c r="F70" s="81">
        <v>0</v>
      </c>
      <c r="G70" s="82"/>
      <c r="H70" s="81">
        <f>2467000+2983231+910000+220000</f>
        <v>6580231</v>
      </c>
      <c r="I70" s="82"/>
      <c r="J70" s="81">
        <f>F70+H70</f>
        <v>6580231</v>
      </c>
      <c r="K70" s="82"/>
    </row>
    <row r="71" spans="1:12" ht="24" customHeight="1" x14ac:dyDescent="0.2">
      <c r="A71" s="28">
        <v>2</v>
      </c>
      <c r="B71" s="26" t="s">
        <v>66</v>
      </c>
      <c r="C71" s="29"/>
      <c r="D71" s="58"/>
      <c r="E71" s="59"/>
      <c r="F71" s="62"/>
      <c r="G71" s="63"/>
      <c r="H71" s="72"/>
      <c r="I71" s="73"/>
      <c r="J71" s="74"/>
      <c r="K71" s="74"/>
    </row>
    <row r="72" spans="1:12" ht="38.25" customHeight="1" x14ac:dyDescent="0.2">
      <c r="A72" s="32"/>
      <c r="B72" s="29" t="s">
        <v>67</v>
      </c>
      <c r="C72" s="30" t="s">
        <v>68</v>
      </c>
      <c r="D72" s="58" t="s">
        <v>84</v>
      </c>
      <c r="E72" s="59"/>
      <c r="F72" s="75">
        <v>0</v>
      </c>
      <c r="G72" s="76"/>
      <c r="H72" s="86">
        <f>1+1</f>
        <v>2</v>
      </c>
      <c r="I72" s="87"/>
      <c r="J72" s="86">
        <f t="shared" ref="J72" si="3">F72+H72</f>
        <v>2</v>
      </c>
      <c r="K72" s="87"/>
    </row>
    <row r="73" spans="1:12" ht="25.5" customHeight="1" x14ac:dyDescent="0.2">
      <c r="A73" s="28">
        <v>3</v>
      </c>
      <c r="B73" s="26" t="s">
        <v>71</v>
      </c>
      <c r="C73" s="29"/>
      <c r="D73" s="58"/>
      <c r="E73" s="59"/>
      <c r="F73" s="60"/>
      <c r="G73" s="61"/>
      <c r="H73" s="62"/>
      <c r="I73" s="63"/>
      <c r="J73" s="64"/>
      <c r="K73" s="64"/>
    </row>
    <row r="74" spans="1:12" ht="33" customHeight="1" x14ac:dyDescent="0.2">
      <c r="A74" s="28"/>
      <c r="B74" s="27" t="s">
        <v>85</v>
      </c>
      <c r="C74" s="29" t="s">
        <v>59</v>
      </c>
      <c r="D74" s="58" t="s">
        <v>73</v>
      </c>
      <c r="E74" s="59"/>
      <c r="F74" s="67">
        <v>0</v>
      </c>
      <c r="G74" s="68"/>
      <c r="H74" s="69">
        <f>H70/H72</f>
        <v>3290115.5</v>
      </c>
      <c r="I74" s="70"/>
      <c r="J74" s="71">
        <f t="shared" ref="J74" si="4">F74+H74</f>
        <v>3290115.5</v>
      </c>
      <c r="K74" s="71"/>
    </row>
    <row r="75" spans="1:12" ht="26.25" customHeight="1" x14ac:dyDescent="0.2">
      <c r="A75" s="28">
        <v>4</v>
      </c>
      <c r="B75" s="26" t="s">
        <v>75</v>
      </c>
      <c r="C75" s="29"/>
      <c r="D75" s="58"/>
      <c r="E75" s="59"/>
      <c r="F75" s="60"/>
      <c r="G75" s="61"/>
      <c r="H75" s="62"/>
      <c r="I75" s="63"/>
      <c r="J75" s="64"/>
      <c r="K75" s="64"/>
    </row>
    <row r="76" spans="1:12" ht="35.25" customHeight="1" x14ac:dyDescent="0.2">
      <c r="A76" s="32"/>
      <c r="B76" s="29" t="s">
        <v>86</v>
      </c>
      <c r="C76" s="29" t="s">
        <v>78</v>
      </c>
      <c r="D76" s="58" t="s">
        <v>73</v>
      </c>
      <c r="E76" s="59"/>
      <c r="F76" s="65">
        <v>0</v>
      </c>
      <c r="G76" s="65"/>
      <c r="H76" s="66">
        <v>95</v>
      </c>
      <c r="I76" s="66"/>
      <c r="J76" s="65">
        <f t="shared" ref="J76" si="5">F76+H76</f>
        <v>95</v>
      </c>
      <c r="K76" s="65"/>
    </row>
    <row r="77" spans="1:12" ht="27.75" customHeight="1" x14ac:dyDescent="0.2">
      <c r="A77" s="19"/>
      <c r="B77" s="83" t="s">
        <v>87</v>
      </c>
      <c r="C77" s="84"/>
      <c r="D77" s="84"/>
      <c r="E77" s="84"/>
      <c r="F77" s="84"/>
      <c r="G77" s="84"/>
      <c r="H77" s="84"/>
      <c r="I77" s="85"/>
      <c r="J77" s="83"/>
      <c r="K77" s="85"/>
    </row>
    <row r="78" spans="1:12" ht="26.25" customHeight="1" x14ac:dyDescent="0.2">
      <c r="A78" s="21">
        <v>1</v>
      </c>
      <c r="B78" s="26" t="s">
        <v>57</v>
      </c>
      <c r="C78" s="27"/>
      <c r="D78" s="72"/>
      <c r="E78" s="73"/>
      <c r="F78" s="72"/>
      <c r="G78" s="73"/>
      <c r="H78" s="72"/>
      <c r="I78" s="73"/>
      <c r="J78" s="80"/>
      <c r="K78" s="80"/>
    </row>
    <row r="79" spans="1:12" ht="53.25" customHeight="1" x14ac:dyDescent="0.2">
      <c r="A79" s="28"/>
      <c r="B79" s="29" t="s">
        <v>83</v>
      </c>
      <c r="C79" s="30" t="s">
        <v>59</v>
      </c>
      <c r="D79" s="58" t="s">
        <v>88</v>
      </c>
      <c r="E79" s="59"/>
      <c r="F79" s="81">
        <v>0</v>
      </c>
      <c r="G79" s="82"/>
      <c r="H79" s="81">
        <f>64000000-7000000</f>
        <v>57000000</v>
      </c>
      <c r="I79" s="82"/>
      <c r="J79" s="81">
        <f>F79+H79</f>
        <v>57000000</v>
      </c>
      <c r="K79" s="82"/>
    </row>
    <row r="80" spans="1:12" ht="25.5" customHeight="1" x14ac:dyDescent="0.2">
      <c r="A80" s="28">
        <v>2</v>
      </c>
      <c r="B80" s="26" t="s">
        <v>66</v>
      </c>
      <c r="C80" s="29"/>
      <c r="D80" s="58"/>
      <c r="E80" s="59"/>
      <c r="F80" s="62"/>
      <c r="G80" s="63"/>
      <c r="H80" s="72"/>
      <c r="I80" s="73"/>
      <c r="J80" s="74"/>
      <c r="K80" s="74"/>
    </row>
    <row r="81" spans="1:11" ht="55.5" customHeight="1" x14ac:dyDescent="0.2">
      <c r="A81" s="32"/>
      <c r="B81" s="29" t="s">
        <v>67</v>
      </c>
      <c r="C81" s="30" t="s">
        <v>68</v>
      </c>
      <c r="D81" s="58" t="s">
        <v>88</v>
      </c>
      <c r="E81" s="59"/>
      <c r="F81" s="75">
        <v>0</v>
      </c>
      <c r="G81" s="76"/>
      <c r="H81" s="77">
        <v>4</v>
      </c>
      <c r="I81" s="78"/>
      <c r="J81" s="79">
        <f t="shared" ref="J81" si="6">F81+H81</f>
        <v>4</v>
      </c>
      <c r="K81" s="79"/>
    </row>
    <row r="82" spans="1:11" ht="30" customHeight="1" x14ac:dyDescent="0.2">
      <c r="A82" s="28">
        <v>3</v>
      </c>
      <c r="B82" s="26" t="s">
        <v>71</v>
      </c>
      <c r="C82" s="29"/>
      <c r="D82" s="58"/>
      <c r="E82" s="59"/>
      <c r="F82" s="60"/>
      <c r="G82" s="61"/>
      <c r="H82" s="62"/>
      <c r="I82" s="63"/>
      <c r="J82" s="64"/>
      <c r="K82" s="64"/>
    </row>
    <row r="83" spans="1:11" ht="31.5" customHeight="1" x14ac:dyDescent="0.2">
      <c r="A83" s="28"/>
      <c r="B83" s="27" t="s">
        <v>85</v>
      </c>
      <c r="C83" s="29" t="s">
        <v>59</v>
      </c>
      <c r="D83" s="58" t="s">
        <v>73</v>
      </c>
      <c r="E83" s="59"/>
      <c r="F83" s="67">
        <v>0</v>
      </c>
      <c r="G83" s="68"/>
      <c r="H83" s="69">
        <f>H79/H81</f>
        <v>14250000</v>
      </c>
      <c r="I83" s="70"/>
      <c r="J83" s="71">
        <f t="shared" ref="J83" si="7">F83+H83</f>
        <v>14250000</v>
      </c>
      <c r="K83" s="71"/>
    </row>
    <row r="84" spans="1:11" ht="27.75" customHeight="1" x14ac:dyDescent="0.2">
      <c r="A84" s="28">
        <v>4</v>
      </c>
      <c r="B84" s="26" t="s">
        <v>75</v>
      </c>
      <c r="C84" s="29"/>
      <c r="D84" s="58"/>
      <c r="E84" s="59"/>
      <c r="F84" s="60"/>
      <c r="G84" s="61"/>
      <c r="H84" s="62"/>
      <c r="I84" s="63"/>
      <c r="J84" s="64"/>
      <c r="K84" s="64"/>
    </row>
    <row r="85" spans="1:11" ht="30" customHeight="1" x14ac:dyDescent="0.2">
      <c r="A85" s="32"/>
      <c r="B85" s="29" t="s">
        <v>86</v>
      </c>
      <c r="C85" s="29" t="s">
        <v>78</v>
      </c>
      <c r="D85" s="58" t="s">
        <v>73</v>
      </c>
      <c r="E85" s="59"/>
      <c r="F85" s="65">
        <v>0</v>
      </c>
      <c r="G85" s="65"/>
      <c r="H85" s="66">
        <v>100</v>
      </c>
      <c r="I85" s="66"/>
      <c r="J85" s="65">
        <f t="shared" ref="J85" si="8">F85+H85</f>
        <v>100</v>
      </c>
      <c r="K85" s="65"/>
    </row>
    <row r="86" spans="1:11" s="38" customFormat="1" ht="43.15" customHeight="1" x14ac:dyDescent="0.25">
      <c r="A86" s="52" t="s">
        <v>89</v>
      </c>
      <c r="B86" s="53"/>
      <c r="C86" s="53"/>
      <c r="D86" s="35"/>
      <c r="E86" s="36"/>
      <c r="F86" s="37"/>
      <c r="G86" s="37"/>
      <c r="H86" s="54" t="s">
        <v>90</v>
      </c>
      <c r="I86" s="54"/>
      <c r="J86" s="54"/>
      <c r="K86" s="54"/>
    </row>
    <row r="87" spans="1:11" s="38" customFormat="1" ht="22.15" customHeight="1" x14ac:dyDescent="0.2">
      <c r="A87" s="39"/>
      <c r="B87" s="40"/>
      <c r="C87" s="40"/>
      <c r="E87" s="41" t="s">
        <v>91</v>
      </c>
      <c r="F87" s="42"/>
      <c r="G87" s="42"/>
      <c r="H87" s="48" t="s">
        <v>92</v>
      </c>
      <c r="I87" s="49"/>
      <c r="J87" s="49"/>
      <c r="K87" s="49"/>
    </row>
    <row r="88" spans="1:11" s="38" customFormat="1" ht="55.15" customHeight="1" x14ac:dyDescent="0.2">
      <c r="A88" s="47" t="s">
        <v>93</v>
      </c>
      <c r="B88" s="55"/>
      <c r="C88" s="55"/>
      <c r="E88" s="43"/>
      <c r="F88" s="43"/>
      <c r="G88" s="43"/>
      <c r="H88" s="56"/>
      <c r="I88" s="56"/>
      <c r="J88" s="56"/>
      <c r="K88" s="56"/>
    </row>
    <row r="89" spans="1:11" s="38" customFormat="1" ht="18.75" customHeight="1" x14ac:dyDescent="0.25">
      <c r="A89" s="52" t="s">
        <v>94</v>
      </c>
      <c r="B89" s="53"/>
      <c r="C89" s="53"/>
      <c r="D89" s="35"/>
      <c r="E89" s="36"/>
      <c r="F89" s="37"/>
      <c r="G89" s="37"/>
      <c r="H89" s="57" t="s">
        <v>95</v>
      </c>
      <c r="I89" s="57"/>
      <c r="J89" s="57"/>
      <c r="K89" s="57"/>
    </row>
    <row r="90" spans="1:11" s="38" customFormat="1" ht="20.25" customHeight="1" x14ac:dyDescent="0.2">
      <c r="A90" s="47"/>
      <c r="B90" s="47"/>
      <c r="C90" s="47"/>
      <c r="E90" s="41" t="s">
        <v>91</v>
      </c>
      <c r="F90" s="41"/>
      <c r="G90" s="42"/>
      <c r="H90" s="48" t="s">
        <v>92</v>
      </c>
      <c r="I90" s="49"/>
      <c r="J90" s="49"/>
      <c r="K90" s="49"/>
    </row>
    <row r="91" spans="1:11" s="38" customFormat="1" ht="34.5" customHeight="1" x14ac:dyDescent="0.2">
      <c r="A91" s="47" t="s">
        <v>99</v>
      </c>
      <c r="B91" s="47"/>
      <c r="C91" s="47"/>
      <c r="E91" s="44"/>
      <c r="F91" s="44"/>
      <c r="G91" s="43"/>
      <c r="H91" s="50"/>
      <c r="I91" s="50"/>
      <c r="J91" s="50"/>
      <c r="K91" s="50"/>
    </row>
    <row r="92" spans="1:11" ht="15.75" customHeight="1" x14ac:dyDescent="0.2">
      <c r="A92" s="45"/>
      <c r="B92" s="51" t="s">
        <v>96</v>
      </c>
      <c r="C92" s="51"/>
      <c r="D92" s="51"/>
      <c r="E92" s="38"/>
      <c r="F92" s="38"/>
      <c r="G92" s="38"/>
      <c r="H92" s="38"/>
      <c r="I92" s="38"/>
      <c r="J92" s="38"/>
      <c r="K92" s="38"/>
    </row>
    <row r="93" spans="1:11" ht="12.75" customHeight="1" x14ac:dyDescent="0.2">
      <c r="A93" s="45"/>
      <c r="B93" s="46" t="s">
        <v>97</v>
      </c>
      <c r="C93" s="46"/>
      <c r="D93" s="38"/>
      <c r="E93" s="38"/>
      <c r="F93" s="38"/>
      <c r="G93" s="38"/>
      <c r="H93" s="38"/>
      <c r="I93" s="38"/>
      <c r="J93" s="38"/>
      <c r="K93" s="38"/>
    </row>
  </sheetData>
  <mergeCells count="225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J15"/>
    <mergeCell ref="B6:C6"/>
    <mergeCell ref="E6:F6"/>
    <mergeCell ref="G6:K6"/>
    <mergeCell ref="A7:K7"/>
    <mergeCell ref="A8:K8"/>
    <mergeCell ref="A9:K9"/>
    <mergeCell ref="A22:K22"/>
    <mergeCell ref="A23:K23"/>
    <mergeCell ref="B25:H25"/>
    <mergeCell ref="B26:H26"/>
    <mergeCell ref="B27:H27"/>
    <mergeCell ref="A28:K28"/>
    <mergeCell ref="A16:J16"/>
    <mergeCell ref="A17:K17"/>
    <mergeCell ref="A18:K18"/>
    <mergeCell ref="A19:K19"/>
    <mergeCell ref="A20:K20"/>
    <mergeCell ref="A21:K21"/>
    <mergeCell ref="B36:C36"/>
    <mergeCell ref="D36:E36"/>
    <mergeCell ref="F36:G36"/>
    <mergeCell ref="H36:I36"/>
    <mergeCell ref="B37:C37"/>
    <mergeCell ref="D37:E37"/>
    <mergeCell ref="F37:G37"/>
    <mergeCell ref="H37:I37"/>
    <mergeCell ref="A29:K29"/>
    <mergeCell ref="B31:H31"/>
    <mergeCell ref="B32:H32"/>
    <mergeCell ref="A33:H33"/>
    <mergeCell ref="A34:I34"/>
    <mergeCell ref="B35:C35"/>
    <mergeCell ref="D35:E35"/>
    <mergeCell ref="F35:G35"/>
    <mergeCell ref="H35:I35"/>
    <mergeCell ref="A41:H41"/>
    <mergeCell ref="A42:I42"/>
    <mergeCell ref="A43:C43"/>
    <mergeCell ref="D43:E43"/>
    <mergeCell ref="F43:G43"/>
    <mergeCell ref="H43:I43"/>
    <mergeCell ref="B38:C38"/>
    <mergeCell ref="D38:E38"/>
    <mergeCell ref="F38:G38"/>
    <mergeCell ref="H38:I38"/>
    <mergeCell ref="A39:C39"/>
    <mergeCell ref="D39:E39"/>
    <mergeCell ref="F39:G39"/>
    <mergeCell ref="H39:I39"/>
    <mergeCell ref="A46:C46"/>
    <mergeCell ref="D46:E46"/>
    <mergeCell ref="F46:G46"/>
    <mergeCell ref="H46:I46"/>
    <mergeCell ref="A47:C47"/>
    <mergeCell ref="D47:E47"/>
    <mergeCell ref="F47:G47"/>
    <mergeCell ref="H47:I47"/>
    <mergeCell ref="A44:C44"/>
    <mergeCell ref="D44:E44"/>
    <mergeCell ref="F44:G44"/>
    <mergeCell ref="H44:I44"/>
    <mergeCell ref="A45:C45"/>
    <mergeCell ref="D45:E45"/>
    <mergeCell ref="F45:G45"/>
    <mergeCell ref="H45:I45"/>
    <mergeCell ref="A49:H49"/>
    <mergeCell ref="D50:E50"/>
    <mergeCell ref="F50:G50"/>
    <mergeCell ref="H50:I50"/>
    <mergeCell ref="J50:K50"/>
    <mergeCell ref="D51:E51"/>
    <mergeCell ref="F51:G51"/>
    <mergeCell ref="H51:I51"/>
    <mergeCell ref="J51:K51"/>
    <mergeCell ref="D55:E55"/>
    <mergeCell ref="F55:G55"/>
    <mergeCell ref="H55:I55"/>
    <mergeCell ref="J55:K55"/>
    <mergeCell ref="D56:E56"/>
    <mergeCell ref="F56:G56"/>
    <mergeCell ref="H56:I56"/>
    <mergeCell ref="J56:K56"/>
    <mergeCell ref="B52:I52"/>
    <mergeCell ref="J52:K52"/>
    <mergeCell ref="B53:I53"/>
    <mergeCell ref="J53:K53"/>
    <mergeCell ref="D54:E54"/>
    <mergeCell ref="F54:G54"/>
    <mergeCell ref="H54:I54"/>
    <mergeCell ref="J54:K54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B67:I67"/>
    <mergeCell ref="J67:K67"/>
    <mergeCell ref="B68:I68"/>
    <mergeCell ref="J68:K68"/>
    <mergeCell ref="D69:E69"/>
    <mergeCell ref="F69:G69"/>
    <mergeCell ref="H69:I69"/>
    <mergeCell ref="J69:K69"/>
    <mergeCell ref="D65:E65"/>
    <mergeCell ref="F65:G65"/>
    <mergeCell ref="H65:I65"/>
    <mergeCell ref="J65:K65"/>
    <mergeCell ref="D66:E66"/>
    <mergeCell ref="F66:G66"/>
    <mergeCell ref="H66:I66"/>
    <mergeCell ref="J66:K66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B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A90:C90"/>
    <mergeCell ref="H90:K90"/>
    <mergeCell ref="A91:C91"/>
    <mergeCell ref="H91:K91"/>
    <mergeCell ref="B92:D92"/>
    <mergeCell ref="A86:C86"/>
    <mergeCell ref="H86:K86"/>
    <mergeCell ref="H87:K87"/>
    <mergeCell ref="A88:C88"/>
    <mergeCell ref="H88:K88"/>
    <mergeCell ref="A89:C89"/>
    <mergeCell ref="H89:K89"/>
  </mergeCells>
  <pageMargins left="0.23622047244094491" right="0.23622047244094491" top="0.55118110236220474" bottom="0.35433070866141736" header="0.31496062992125984" footer="0.31496062992125984"/>
  <pageSetup paperSize="9" scale="49" fitToHeight="4" orientation="landscape" r:id="rId1"/>
  <rowBreaks count="3" manualBreakCount="3">
    <brk id="18" max="10" man="1"/>
    <brk id="53" max="10" man="1"/>
    <brk id="8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0617321</vt:lpstr>
      <vt:lpstr>'0617321'!Область_друку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2023-08-17T07:48:21Z</dcterms:created>
  <dcterms:modified xsi:type="dcterms:W3CDTF">2023-08-21T13:30:01Z</dcterms:modified>
</cp:coreProperties>
</file>