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1904\Паспорти уравління молоді та спорту 2023\"/>
    </mc:Choice>
  </mc:AlternateContent>
  <bookViews>
    <workbookView xWindow="0" yWindow="0" windowWidth="28800" windowHeight="12435"/>
  </bookViews>
  <sheets>
    <sheet name="1113132" sheetId="4" r:id="rId1"/>
  </sheets>
  <definedNames>
    <definedName name="_xlnm.Print_Area" localSheetId="0">'1113132'!$A$1:$BM$113</definedName>
  </definedNames>
  <calcPr calcId="152511"/>
</workbook>
</file>

<file path=xl/calcChain.xml><?xml version="1.0" encoding="utf-8"?>
<calcChain xmlns="http://schemas.openxmlformats.org/spreadsheetml/2006/main">
  <c r="BE92" i="4" l="1"/>
  <c r="AW92" i="4"/>
  <c r="AO92" i="4"/>
  <c r="BE91" i="4"/>
  <c r="AW91" i="4"/>
  <c r="AO91" i="4"/>
  <c r="AC53" i="4"/>
  <c r="BE99" i="4" l="1"/>
  <c r="AW99" i="4"/>
  <c r="AO99" i="4"/>
  <c r="BE80" i="4"/>
  <c r="BE79" i="4"/>
  <c r="AW79" i="4"/>
  <c r="AO79" i="4"/>
  <c r="AR61" i="4"/>
  <c r="AJ61" i="4"/>
  <c r="AB61" i="4"/>
  <c r="AK49" i="4"/>
  <c r="AK53" i="4" s="1"/>
  <c r="AC49" i="4"/>
  <c r="AS52" i="4"/>
  <c r="I23" i="4" l="1"/>
  <c r="AS22" i="4"/>
  <c r="AW97" i="4" l="1"/>
  <c r="AO96" i="4"/>
  <c r="BE95" i="4"/>
  <c r="AW95" i="4"/>
  <c r="AO95" i="4"/>
  <c r="BE93" i="4"/>
  <c r="BE87" i="4"/>
  <c r="BE85" i="4"/>
  <c r="BE86" i="4"/>
  <c r="BE84" i="4"/>
  <c r="BE97" i="4" l="1"/>
  <c r="BE96" i="4" l="1"/>
  <c r="AO93" i="4"/>
  <c r="U22" i="4"/>
  <c r="AS51" i="4"/>
  <c r="AJ65" i="4" l="1"/>
  <c r="AB65" i="4" l="1"/>
  <c r="AR65" i="4" s="1"/>
  <c r="AR64" i="4"/>
  <c r="AR63" i="4"/>
  <c r="AR62" i="4"/>
  <c r="AS53" i="4"/>
  <c r="AS50" i="4"/>
  <c r="AS49" i="4"/>
</calcChain>
</file>

<file path=xl/sharedStrings.xml><?xml version="1.0" encoding="utf-8"?>
<sst xmlns="http://schemas.openxmlformats.org/spreadsheetml/2006/main" count="196" uniqueCount="142">
  <si>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</si>
  <si>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</si>
  <si>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</si>
  <si>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</si>
  <si>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</si>
  <si>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</si>
  <si>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</si>
  <si>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</si>
  <si>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</si>
  <si>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</si>
  <si>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</si>
  <si>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</si>
  <si>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</si>
  <si>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</si>
  <si>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</si>
  <si>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</si>
  <si>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</si>
  <si>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</si>
  <si>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</si>
  <si>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</si>
  <si>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</si>
  <si>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</si>
  <si>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</si>
  <si>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</si>
  <si>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</si>
  <si>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</si>
  <si>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</si>
  <si>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</si>
  <si>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</si>
  <si>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</si>
  <si>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</si>
  <si>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</si>
  <si>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</si>
  <si>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</si>
  <si>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</si>
  <si>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</si>
  <si>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</si>
  <si>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</si>
  <si>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</si>
  <si>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</si>
  <si>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</si>
  <si>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</si>
  <si>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</si>
  <si>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</si>
  <si>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</si>
  <si>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</si>
  <si>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</si>
  <si>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</si>
  <si>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</si>
  <si>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</si>
  <si>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</si>
  <si>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</si>
  <si>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</si>
  <si>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</si>
  <si>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</si>
  <si>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</si>
  <si>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</si>
  <si>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</si>
  <si>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</si>
  <si>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</si>
  <si>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</si>
  <si>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</si>
  <si>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</si>
  <si>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</si>
  <si>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</si>
  <si>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</si>
  <si>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</si>
  <si>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штатний розпис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</si>
  <si>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</si>
  <si>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</si>
  <si>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</si>
  <si>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</si>
  <si>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</si>
  <si>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</si>
  <si>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</si>
  <si>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</si>
  <si>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</si>
  <si>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</si>
  <si>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</si>
  <si>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</si>
  <si>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</si>
  <si>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</si>
  <si>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</si>
  <si>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1040</t>
  </si>
  <si>
    <t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</t>
  </si>
  <si>
    <t>Створення належних умов для функціонування центру по роботі з дітьми та підлітками.</t>
  </si>
  <si>
    <t>Придбання предметів довгострокового користування</t>
  </si>
  <si>
    <t>Програма охорони довкілля на 2016- 2020 роки</t>
  </si>
  <si>
    <t>Програма підтримки сім"ї на 2016-2020 роки</t>
  </si>
  <si>
    <t>Програма соціально-економічного та культурного розвитку м. Хмельницького на 2018 рік</t>
  </si>
  <si>
    <t>кількість установ</t>
  </si>
  <si>
    <t>мережа закладу</t>
  </si>
  <si>
    <t>кількість штатних працівників, в т.ч.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</si>
  <si>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</si>
  <si>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</si>
  <si>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</si>
  <si>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</si>
  <si>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</si>
  <si>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обсяг витрат на проведення заходів центру</t>
  </si>
  <si>
    <t>кількість відвідувачів клубів</t>
  </si>
  <si>
    <t>кількість об"єктів капітального ремонту</t>
  </si>
  <si>
    <t>рішення сесії</t>
  </si>
  <si>
    <t>кількісь гуртків, секцій</t>
  </si>
  <si>
    <t>кількість заходів</t>
  </si>
  <si>
    <t>звітність центру</t>
  </si>
  <si>
    <t>середні витрати на придбання одного комплекту інвентарю для занять дитячою легкою атлетикою</t>
  </si>
  <si>
    <t xml:space="preserve"> розрахунок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</si>
  <si>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</si>
  <si>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</si>
  <si>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витрати на проведення одного заходу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</si>
  <si>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</si>
  <si>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</si>
  <si>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</si>
  <si>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</si>
  <si>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організація навчання та виховання підлітків у позаурочний та позанавчальний час за місцем проживання.</t>
  </si>
  <si>
    <t>1113132</t>
  </si>
  <si>
    <t>Утримання клубів для підлітків за місцем проживання</t>
  </si>
  <si>
    <t>3132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</si>
  <si>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</si>
  <si>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</si>
  <si>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</si>
  <si>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</si>
  <si>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Капітальний ремонт підліткового клубу «Вікторія» по вул. Інститутській, 8 в м. Хмельницький </t>
  </si>
  <si>
    <t>обсяг витрат на утримання центру</t>
  </si>
  <si>
    <t>грн</t>
  </si>
  <si>
    <t>кошторис</t>
  </si>
  <si>
    <t>кількість техніки, яку планується оновити</t>
  </si>
  <si>
    <t>розрахунки до кошторису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</si>
  <si>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</si>
  <si>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</si>
  <si>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</si>
  <si>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одиниць</t>
  </si>
  <si>
    <t>кількість коригованих кошторисних документацій на об'єкти</t>
  </si>
  <si>
    <t>ступінь завершення коригованих кошторисних документацій на об'єкти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</si>
  <si>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рішення сесії  Хмельницької  міської ради від 28.03.2023 року №8 «Про внесення змін до бюджету Хмельницької міської територіальної громади на 2023 рік».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</si>
  <si>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</si>
  <si>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</si>
  <si>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</si>
  <si>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рівень погашення кредиторської заборгованості за 2022 рік</t>
  </si>
  <si>
    <t>Наказ  від     10.04.2023 р.</t>
  </si>
  <si>
    <t>8-а</t>
  </si>
  <si>
    <t>10.04.2023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</si>
</sst>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19" fillId="0" borderId="0" xfId="0" applyFont="1"/>
    <xf numFmtId="0" fontId="2" fillId="0" borderId="0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9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zoomScaleNormal="100" zoomScaleSheetLayoutView="100" workbookViewId="0">
      <selection activeCell="A112" sqref="A112:H112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70" t="s">
        <v>35</v>
      </c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</row>
    <row r="2" spans="1:77" ht="15.95" customHeight="1" x14ac:dyDescent="0.2">
      <c r="AO2" s="151" t="s">
        <v>0</v>
      </c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</row>
    <row r="3" spans="1:77" ht="15" hidden="1" customHeight="1" x14ac:dyDescent="0.2">
      <c r="AO3" s="171" t="s">
        <v>76</v>
      </c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</row>
    <row r="4" spans="1:77" ht="16.5" customHeight="1" x14ac:dyDescent="0.2">
      <c r="AO4" s="172" t="s">
        <v>77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77" x14ac:dyDescent="0.2">
      <c r="AO5" s="173" t="s">
        <v>20</v>
      </c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</row>
    <row r="6" spans="1:77" ht="7.5" customHeight="1" x14ac:dyDescent="0.2"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</row>
    <row r="7" spans="1:77" ht="12.95" customHeight="1" x14ac:dyDescent="0.2">
      <c r="AO7" s="179" t="s">
        <v>139</v>
      </c>
      <c r="AP7" s="169"/>
      <c r="AQ7" s="169"/>
      <c r="AR7" s="169"/>
      <c r="AS7" s="169"/>
      <c r="AT7" s="169"/>
      <c r="AU7" s="169"/>
      <c r="AV7" s="1" t="s">
        <v>62</v>
      </c>
      <c r="AW7" s="179" t="s">
        <v>140</v>
      </c>
      <c r="AX7" s="169"/>
      <c r="AY7" s="169"/>
      <c r="AZ7" s="169"/>
      <c r="BA7" s="169"/>
      <c r="BB7" s="169"/>
      <c r="BC7" s="169"/>
      <c r="BD7" s="169"/>
      <c r="BE7" s="169"/>
      <c r="BF7" s="169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80" t="s">
        <v>21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</row>
    <row r="11" spans="1:77" ht="15.75" customHeight="1" x14ac:dyDescent="0.2">
      <c r="A11" s="180" t="s">
        <v>128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52</v>
      </c>
      <c r="B13" s="166" t="s">
        <v>75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32"/>
      <c r="N13" s="178" t="s">
        <v>77</v>
      </c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33"/>
      <c r="AU13" s="166" t="s">
        <v>79</v>
      </c>
      <c r="AV13" s="167"/>
      <c r="AW13" s="167"/>
      <c r="AX13" s="167"/>
      <c r="AY13" s="167"/>
      <c r="AZ13" s="167"/>
      <c r="BA13" s="167"/>
      <c r="BB13" s="16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62" t="s">
        <v>55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31"/>
      <c r="N14" s="165" t="s">
        <v>61</v>
      </c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31"/>
      <c r="AU14" s="162" t="s">
        <v>54</v>
      </c>
      <c r="AV14" s="162"/>
      <c r="AW14" s="162"/>
      <c r="AX14" s="162"/>
      <c r="AY14" s="162"/>
      <c r="AZ14" s="162"/>
      <c r="BA14" s="162"/>
      <c r="BB14" s="162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166" t="s">
        <v>82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32"/>
      <c r="N16" s="178" t="s">
        <v>81</v>
      </c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33"/>
      <c r="AU16" s="166" t="s">
        <v>79</v>
      </c>
      <c r="AV16" s="167"/>
      <c r="AW16" s="167"/>
      <c r="AX16" s="167"/>
      <c r="AY16" s="167"/>
      <c r="AZ16" s="167"/>
      <c r="BA16" s="167"/>
      <c r="BB16" s="16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62" t="s">
        <v>55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31"/>
      <c r="N17" s="165" t="s">
        <v>60</v>
      </c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31"/>
      <c r="AU17" s="162" t="s">
        <v>54</v>
      </c>
      <c r="AV17" s="162"/>
      <c r="AW17" s="162"/>
      <c r="AX17" s="162"/>
      <c r="AY17" s="162"/>
      <c r="AZ17" s="162"/>
      <c r="BA17" s="162"/>
      <c r="BB17" s="162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14.25" customHeight="1" x14ac:dyDescent="0.2">
      <c r="A19" s="23" t="s">
        <v>53</v>
      </c>
      <c r="B19" s="166" t="s">
        <v>115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N19" s="166" t="s">
        <v>117</v>
      </c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24"/>
      <c r="AA19" s="166" t="s">
        <v>83</v>
      </c>
      <c r="AB19" s="167"/>
      <c r="AC19" s="167"/>
      <c r="AD19" s="167"/>
      <c r="AE19" s="167"/>
      <c r="AF19" s="167"/>
      <c r="AG19" s="167"/>
      <c r="AH19" s="167"/>
      <c r="AI19" s="167"/>
      <c r="AJ19" s="24"/>
      <c r="AK19" s="168" t="s">
        <v>116</v>
      </c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24"/>
      <c r="BE19" s="181" t="s">
        <v>135</v>
      </c>
      <c r="BF19" s="182"/>
      <c r="BG19" s="182"/>
      <c r="BH19" s="182"/>
      <c r="BI19" s="182"/>
      <c r="BJ19" s="182"/>
      <c r="BK19" s="182"/>
      <c r="BL19" s="182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62" t="s">
        <v>55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N20" s="162" t="s">
        <v>56</v>
      </c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26"/>
      <c r="AA20" s="163" t="s">
        <v>57</v>
      </c>
      <c r="AB20" s="163"/>
      <c r="AC20" s="163"/>
      <c r="AD20" s="163"/>
      <c r="AE20" s="163"/>
      <c r="AF20" s="163"/>
      <c r="AG20" s="163"/>
      <c r="AH20" s="163"/>
      <c r="AI20" s="163"/>
      <c r="AJ20" s="26"/>
      <c r="AK20" s="164" t="s">
        <v>58</v>
      </c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26"/>
      <c r="BE20" s="162" t="s">
        <v>59</v>
      </c>
      <c r="BF20" s="162"/>
      <c r="BG20" s="162"/>
      <c r="BH20" s="162"/>
      <c r="BI20" s="162"/>
      <c r="BJ20" s="162"/>
      <c r="BK20" s="162"/>
      <c r="BL20" s="16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58" t="s">
        <v>50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9">
        <f>AS22+I23</f>
        <v>5813756.4000000004</v>
      </c>
      <c r="V22" s="159"/>
      <c r="W22" s="159"/>
      <c r="X22" s="159"/>
      <c r="Y22" s="159"/>
      <c r="Z22" s="159"/>
      <c r="AA22" s="159"/>
      <c r="AB22" s="159"/>
      <c r="AC22" s="159"/>
      <c r="AD22" s="159"/>
      <c r="AE22" s="160" t="s">
        <v>51</v>
      </c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1">
        <f>5368723+1300</f>
        <v>5370023</v>
      </c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43" t="s">
        <v>23</v>
      </c>
      <c r="BE22" s="143"/>
      <c r="BF22" s="143"/>
      <c r="BG22" s="143"/>
      <c r="BH22" s="143"/>
      <c r="BI22" s="143"/>
      <c r="BJ22" s="143"/>
      <c r="BK22" s="143"/>
      <c r="BL22" s="143"/>
    </row>
    <row r="23" spans="1:79" ht="24.95" customHeight="1" x14ac:dyDescent="0.2">
      <c r="A23" s="143" t="s">
        <v>22</v>
      </c>
      <c r="B23" s="143"/>
      <c r="C23" s="143"/>
      <c r="D23" s="143"/>
      <c r="E23" s="143"/>
      <c r="F23" s="143"/>
      <c r="G23" s="143"/>
      <c r="H23" s="143"/>
      <c r="I23" s="159">
        <f>418740+24993.4</f>
        <v>443733.4</v>
      </c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43" t="s">
        <v>24</v>
      </c>
      <c r="U23" s="143"/>
      <c r="V23" s="143"/>
      <c r="W23" s="1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51" t="s">
        <v>37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</row>
    <row r="26" spans="1:79" ht="55.5" customHeight="1" x14ac:dyDescent="0.2">
      <c r="A26" s="156" t="s">
        <v>134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43" t="s">
        <v>36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</row>
    <row r="29" spans="1:79" ht="27.75" customHeight="1" x14ac:dyDescent="0.2">
      <c r="A29" s="152" t="s">
        <v>28</v>
      </c>
      <c r="B29" s="152"/>
      <c r="C29" s="152"/>
      <c r="D29" s="152"/>
      <c r="E29" s="152"/>
      <c r="F29" s="152"/>
      <c r="G29" s="153" t="s">
        <v>40</v>
      </c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5"/>
    </row>
    <row r="30" spans="1:79" ht="15.75" hidden="1" x14ac:dyDescent="0.2">
      <c r="A30" s="141">
        <v>1</v>
      </c>
      <c r="B30" s="141"/>
      <c r="C30" s="141"/>
      <c r="D30" s="141"/>
      <c r="E30" s="141"/>
      <c r="F30" s="141"/>
      <c r="G30" s="153">
        <v>2</v>
      </c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5"/>
    </row>
    <row r="31" spans="1:79" ht="10.5" hidden="1" customHeight="1" x14ac:dyDescent="0.2">
      <c r="A31" s="62" t="s">
        <v>33</v>
      </c>
      <c r="B31" s="62"/>
      <c r="C31" s="62"/>
      <c r="D31" s="62"/>
      <c r="E31" s="62"/>
      <c r="F31" s="62"/>
      <c r="G31" s="130" t="s">
        <v>7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2"/>
      <c r="CA31" s="1" t="s">
        <v>49</v>
      </c>
    </row>
    <row r="32" spans="1:79" ht="18.600000000000001" customHeight="1" x14ac:dyDescent="0.2">
      <c r="A32" s="62">
        <v>1</v>
      </c>
      <c r="B32" s="62"/>
      <c r="C32" s="62"/>
      <c r="D32" s="62"/>
      <c r="E32" s="62"/>
      <c r="F32" s="62"/>
      <c r="G32" s="63" t="s">
        <v>116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43" t="s">
        <v>38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</row>
    <row r="35" spans="1:79" ht="15.95" customHeight="1" x14ac:dyDescent="0.2">
      <c r="A35" s="156" t="s">
        <v>114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43" t="s">
        <v>39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</row>
    <row r="38" spans="1:79" ht="27.75" customHeight="1" x14ac:dyDescent="0.2">
      <c r="A38" s="152" t="s">
        <v>28</v>
      </c>
      <c r="B38" s="152"/>
      <c r="C38" s="152"/>
      <c r="D38" s="152"/>
      <c r="E38" s="152"/>
      <c r="F38" s="152"/>
      <c r="G38" s="153" t="s">
        <v>25</v>
      </c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5"/>
    </row>
    <row r="39" spans="1:79" ht="15.75" hidden="1" x14ac:dyDescent="0.2">
      <c r="A39" s="141">
        <v>1</v>
      </c>
      <c r="B39" s="141"/>
      <c r="C39" s="141"/>
      <c r="D39" s="141"/>
      <c r="E39" s="141"/>
      <c r="F39" s="141"/>
      <c r="G39" s="153">
        <v>2</v>
      </c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5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130" t="s">
        <v>7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2"/>
      <c r="CA40" s="1" t="s">
        <v>11</v>
      </c>
    </row>
    <row r="41" spans="1:79" ht="33" customHeight="1" x14ac:dyDescent="0.2">
      <c r="A41" s="62">
        <v>1</v>
      </c>
      <c r="B41" s="62"/>
      <c r="C41" s="62"/>
      <c r="D41" s="62"/>
      <c r="E41" s="62"/>
      <c r="F41" s="62"/>
      <c r="G41" s="63" t="s">
        <v>84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43" t="s">
        <v>41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44" t="s">
        <v>80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141" t="s">
        <v>28</v>
      </c>
      <c r="B45" s="141"/>
      <c r="C45" s="141"/>
      <c r="D45" s="145" t="s">
        <v>26</v>
      </c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7"/>
      <c r="AC45" s="141" t="s">
        <v>29</v>
      </c>
      <c r="AD45" s="141"/>
      <c r="AE45" s="141"/>
      <c r="AF45" s="141"/>
      <c r="AG45" s="141"/>
      <c r="AH45" s="141"/>
      <c r="AI45" s="141"/>
      <c r="AJ45" s="141"/>
      <c r="AK45" s="141" t="s">
        <v>30</v>
      </c>
      <c r="AL45" s="141"/>
      <c r="AM45" s="141"/>
      <c r="AN45" s="141"/>
      <c r="AO45" s="141"/>
      <c r="AP45" s="141"/>
      <c r="AQ45" s="141"/>
      <c r="AR45" s="141"/>
      <c r="AS45" s="141" t="s">
        <v>27</v>
      </c>
      <c r="AT45" s="141"/>
      <c r="AU45" s="141"/>
      <c r="AV45" s="141"/>
      <c r="AW45" s="141"/>
      <c r="AX45" s="141"/>
      <c r="AY45" s="141"/>
      <c r="AZ45" s="141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141"/>
      <c r="B46" s="141"/>
      <c r="C46" s="141"/>
      <c r="D46" s="148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50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7"/>
      <c r="BB46" s="17"/>
      <c r="BC46" s="17"/>
      <c r="BD46" s="17"/>
      <c r="BE46" s="17"/>
      <c r="BF46" s="17"/>
      <c r="BG46" s="17"/>
      <c r="BH46" s="17"/>
    </row>
    <row r="47" spans="1:79" x14ac:dyDescent="0.2">
      <c r="A47" s="62">
        <v>1</v>
      </c>
      <c r="B47" s="62"/>
      <c r="C47" s="62"/>
      <c r="D47" s="47">
        <v>2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45"/>
      <c r="BB47" s="45"/>
      <c r="BC47" s="45"/>
      <c r="BD47" s="45"/>
      <c r="BE47" s="45"/>
      <c r="BF47" s="45"/>
      <c r="BG47" s="45"/>
      <c r="BH47" s="45"/>
    </row>
    <row r="48" spans="1:79" s="4" customFormat="1" ht="12.75" hidden="1" customHeight="1" x14ac:dyDescent="0.2">
      <c r="A48" s="62" t="s">
        <v>6</v>
      </c>
      <c r="B48" s="62"/>
      <c r="C48" s="62"/>
      <c r="D48" s="47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122" t="s">
        <v>8</v>
      </c>
      <c r="AD48" s="122"/>
      <c r="AE48" s="122"/>
      <c r="AF48" s="122"/>
      <c r="AG48" s="122"/>
      <c r="AH48" s="122"/>
      <c r="AI48" s="122"/>
      <c r="AJ48" s="122"/>
      <c r="AK48" s="122" t="s">
        <v>9</v>
      </c>
      <c r="AL48" s="122"/>
      <c r="AM48" s="122"/>
      <c r="AN48" s="122"/>
      <c r="AO48" s="122"/>
      <c r="AP48" s="122"/>
      <c r="AQ48" s="122"/>
      <c r="AR48" s="122"/>
      <c r="AS48" s="66" t="s">
        <v>10</v>
      </c>
      <c r="AT48" s="122"/>
      <c r="AU48" s="122"/>
      <c r="AV48" s="122"/>
      <c r="AW48" s="122"/>
      <c r="AX48" s="122"/>
      <c r="AY48" s="122"/>
      <c r="AZ48" s="122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6.1" customHeight="1" x14ac:dyDescent="0.2">
      <c r="A49" s="62">
        <v>1</v>
      </c>
      <c r="B49" s="62"/>
      <c r="C49" s="62"/>
      <c r="D49" s="50" t="s">
        <v>85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92">
        <f>AS22-1300</f>
        <v>5368723</v>
      </c>
      <c r="AD49" s="92"/>
      <c r="AE49" s="92"/>
      <c r="AF49" s="92"/>
      <c r="AG49" s="92"/>
      <c r="AH49" s="92"/>
      <c r="AI49" s="92"/>
      <c r="AJ49" s="92"/>
      <c r="AK49" s="61">
        <f>I23-24993.4</f>
        <v>418740</v>
      </c>
      <c r="AL49" s="61"/>
      <c r="AM49" s="61"/>
      <c r="AN49" s="61"/>
      <c r="AO49" s="61"/>
      <c r="AP49" s="61"/>
      <c r="AQ49" s="61"/>
      <c r="AR49" s="61"/>
      <c r="AS49" s="61">
        <f>AC49+AK49</f>
        <v>5787463</v>
      </c>
      <c r="AT49" s="61"/>
      <c r="AU49" s="61"/>
      <c r="AV49" s="61"/>
      <c r="AW49" s="61"/>
      <c r="AX49" s="61"/>
      <c r="AY49" s="61"/>
      <c r="AZ49" s="61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23.45" hidden="1" customHeight="1" x14ac:dyDescent="0.2">
      <c r="A50" s="62">
        <v>2</v>
      </c>
      <c r="B50" s="62"/>
      <c r="C50" s="62"/>
      <c r="D50" s="50" t="s">
        <v>86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92">
        <v>0</v>
      </c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>
        <f>AC50+AK50</f>
        <v>0</v>
      </c>
      <c r="AT50" s="92"/>
      <c r="AU50" s="92"/>
      <c r="AV50" s="92"/>
      <c r="AW50" s="92"/>
      <c r="AX50" s="92"/>
      <c r="AY50" s="92"/>
      <c r="AZ50" s="92"/>
      <c r="BA50" s="20"/>
      <c r="BB50" s="20"/>
      <c r="BC50" s="20"/>
      <c r="BD50" s="20"/>
      <c r="BE50" s="20"/>
      <c r="BF50" s="20"/>
      <c r="BG50" s="20"/>
      <c r="BH50" s="20"/>
    </row>
    <row r="51" spans="1:79" ht="30.95" hidden="1" customHeight="1" x14ac:dyDescent="0.2">
      <c r="A51" s="47">
        <v>3</v>
      </c>
      <c r="B51" s="48"/>
      <c r="C51" s="49"/>
      <c r="D51" s="50" t="s">
        <v>122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53">
        <v>0</v>
      </c>
      <c r="AD51" s="54"/>
      <c r="AE51" s="54"/>
      <c r="AF51" s="54"/>
      <c r="AG51" s="54"/>
      <c r="AH51" s="54"/>
      <c r="AI51" s="54"/>
      <c r="AJ51" s="55"/>
      <c r="AK51" s="53"/>
      <c r="AL51" s="54"/>
      <c r="AM51" s="54"/>
      <c r="AN51" s="54"/>
      <c r="AO51" s="54"/>
      <c r="AP51" s="54"/>
      <c r="AQ51" s="54"/>
      <c r="AR51" s="55"/>
      <c r="AS51" s="53">
        <f>AK51</f>
        <v>0</v>
      </c>
      <c r="AT51" s="54"/>
      <c r="AU51" s="54"/>
      <c r="AV51" s="54"/>
      <c r="AW51" s="54"/>
      <c r="AX51" s="54"/>
      <c r="AY51" s="54"/>
      <c r="AZ51" s="55"/>
      <c r="BA51" s="20"/>
      <c r="BB51" s="20"/>
      <c r="BC51" s="20"/>
      <c r="BD51" s="20"/>
      <c r="BE51" s="20"/>
      <c r="BF51" s="20"/>
      <c r="BG51" s="20"/>
      <c r="BH51" s="20"/>
    </row>
    <row r="52" spans="1:79" ht="30.95" customHeight="1" x14ac:dyDescent="0.2">
      <c r="A52" s="47">
        <v>2</v>
      </c>
      <c r="B52" s="48"/>
      <c r="C52" s="49"/>
      <c r="D52" s="50" t="s">
        <v>136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53">
        <v>1300</v>
      </c>
      <c r="AD52" s="54"/>
      <c r="AE52" s="54"/>
      <c r="AF52" s="54"/>
      <c r="AG52" s="54"/>
      <c r="AH52" s="54"/>
      <c r="AI52" s="54"/>
      <c r="AJ52" s="55"/>
      <c r="AK52" s="61">
        <v>24993.4</v>
      </c>
      <c r="AL52" s="61"/>
      <c r="AM52" s="61"/>
      <c r="AN52" s="61"/>
      <c r="AO52" s="61"/>
      <c r="AP52" s="61"/>
      <c r="AQ52" s="61"/>
      <c r="AR52" s="61"/>
      <c r="AS52" s="61">
        <f>AC52+AK52</f>
        <v>26293.4</v>
      </c>
      <c r="AT52" s="61"/>
      <c r="AU52" s="61"/>
      <c r="AV52" s="61"/>
      <c r="AW52" s="61"/>
      <c r="AX52" s="61"/>
      <c r="AY52" s="61"/>
      <c r="AZ52" s="61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 ht="20.45" customHeight="1" x14ac:dyDescent="0.2">
      <c r="A53" s="84"/>
      <c r="B53" s="84"/>
      <c r="C53" s="84"/>
      <c r="D53" s="85" t="s">
        <v>63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83">
        <f>AC49+AC52</f>
        <v>5370023</v>
      </c>
      <c r="AD53" s="83"/>
      <c r="AE53" s="83"/>
      <c r="AF53" s="83"/>
      <c r="AG53" s="83"/>
      <c r="AH53" s="83"/>
      <c r="AI53" s="83"/>
      <c r="AJ53" s="83"/>
      <c r="AK53" s="126">
        <f>AK49+AK50+AK51+AK52</f>
        <v>443733.4</v>
      </c>
      <c r="AL53" s="126"/>
      <c r="AM53" s="126"/>
      <c r="AN53" s="126"/>
      <c r="AO53" s="126"/>
      <c r="AP53" s="126"/>
      <c r="AQ53" s="126"/>
      <c r="AR53" s="126"/>
      <c r="AS53" s="126">
        <f>AC53+AK53</f>
        <v>5813756.4000000004</v>
      </c>
      <c r="AT53" s="126"/>
      <c r="AU53" s="126"/>
      <c r="AV53" s="126"/>
      <c r="AW53" s="126"/>
      <c r="AX53" s="126"/>
      <c r="AY53" s="126"/>
      <c r="AZ53" s="126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2">
      <c r="A55" s="151" t="s">
        <v>42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</row>
    <row r="56" spans="1:79" ht="15" customHeight="1" x14ac:dyDescent="0.2">
      <c r="A56" s="144" t="s">
        <v>80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141" t="s">
        <v>28</v>
      </c>
      <c r="B57" s="141"/>
      <c r="C57" s="141"/>
      <c r="D57" s="145" t="s">
        <v>34</v>
      </c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7"/>
      <c r="AB57" s="141" t="s">
        <v>29</v>
      </c>
      <c r="AC57" s="141"/>
      <c r="AD57" s="141"/>
      <c r="AE57" s="141"/>
      <c r="AF57" s="141"/>
      <c r="AG57" s="141"/>
      <c r="AH57" s="141"/>
      <c r="AI57" s="141"/>
      <c r="AJ57" s="141" t="s">
        <v>30</v>
      </c>
      <c r="AK57" s="141"/>
      <c r="AL57" s="141"/>
      <c r="AM57" s="141"/>
      <c r="AN57" s="141"/>
      <c r="AO57" s="141"/>
      <c r="AP57" s="141"/>
      <c r="AQ57" s="141"/>
      <c r="AR57" s="141" t="s">
        <v>27</v>
      </c>
      <c r="AS57" s="141"/>
      <c r="AT57" s="141"/>
      <c r="AU57" s="141"/>
      <c r="AV57" s="141"/>
      <c r="AW57" s="141"/>
      <c r="AX57" s="141"/>
      <c r="AY57" s="141"/>
    </row>
    <row r="58" spans="1:79" ht="29.1" customHeight="1" x14ac:dyDescent="0.2">
      <c r="A58" s="141"/>
      <c r="B58" s="141"/>
      <c r="C58" s="141"/>
      <c r="D58" s="148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50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</row>
    <row r="59" spans="1:79" ht="15.75" customHeight="1" x14ac:dyDescent="0.2">
      <c r="A59" s="141">
        <v>1</v>
      </c>
      <c r="B59" s="141"/>
      <c r="C59" s="141"/>
      <c r="D59" s="134">
        <v>2</v>
      </c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6"/>
      <c r="AB59" s="141">
        <v>3</v>
      </c>
      <c r="AC59" s="141"/>
      <c r="AD59" s="141"/>
      <c r="AE59" s="141"/>
      <c r="AF59" s="141"/>
      <c r="AG59" s="141"/>
      <c r="AH59" s="141"/>
      <c r="AI59" s="141"/>
      <c r="AJ59" s="141">
        <v>4</v>
      </c>
      <c r="AK59" s="141"/>
      <c r="AL59" s="141"/>
      <c r="AM59" s="141"/>
      <c r="AN59" s="141"/>
      <c r="AO59" s="141"/>
      <c r="AP59" s="141"/>
      <c r="AQ59" s="141"/>
      <c r="AR59" s="141">
        <v>5</v>
      </c>
      <c r="AS59" s="141"/>
      <c r="AT59" s="141"/>
      <c r="AU59" s="141"/>
      <c r="AV59" s="141"/>
      <c r="AW59" s="141"/>
      <c r="AX59" s="141"/>
      <c r="AY59" s="141"/>
    </row>
    <row r="60" spans="1:79" ht="12.75" hidden="1" customHeight="1" x14ac:dyDescent="0.2">
      <c r="A60" s="62" t="s">
        <v>6</v>
      </c>
      <c r="B60" s="62"/>
      <c r="C60" s="62"/>
      <c r="D60" s="130" t="s">
        <v>7</v>
      </c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2"/>
      <c r="AB60" s="122" t="s">
        <v>8</v>
      </c>
      <c r="AC60" s="122"/>
      <c r="AD60" s="122"/>
      <c r="AE60" s="122"/>
      <c r="AF60" s="122"/>
      <c r="AG60" s="122"/>
      <c r="AH60" s="122"/>
      <c r="AI60" s="122"/>
      <c r="AJ60" s="122" t="s">
        <v>9</v>
      </c>
      <c r="AK60" s="122"/>
      <c r="AL60" s="122"/>
      <c r="AM60" s="122"/>
      <c r="AN60" s="122"/>
      <c r="AO60" s="122"/>
      <c r="AP60" s="122"/>
      <c r="AQ60" s="122"/>
      <c r="AR60" s="122" t="s">
        <v>10</v>
      </c>
      <c r="AS60" s="122"/>
      <c r="AT60" s="122"/>
      <c r="AU60" s="122"/>
      <c r="AV60" s="122"/>
      <c r="AW60" s="122"/>
      <c r="AX60" s="122"/>
      <c r="AY60" s="122"/>
      <c r="CA60" s="1" t="s">
        <v>15</v>
      </c>
    </row>
    <row r="61" spans="1:79" ht="39.950000000000003" customHeight="1" x14ac:dyDescent="0.2">
      <c r="A61" s="62">
        <v>1</v>
      </c>
      <c r="B61" s="62"/>
      <c r="C61" s="62"/>
      <c r="D61" s="63" t="s">
        <v>130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46">
        <f>AC53</f>
        <v>5370023</v>
      </c>
      <c r="AC61" s="46"/>
      <c r="AD61" s="46"/>
      <c r="AE61" s="46"/>
      <c r="AF61" s="46"/>
      <c r="AG61" s="46"/>
      <c r="AH61" s="46"/>
      <c r="AI61" s="46"/>
      <c r="AJ61" s="142">
        <f>AK53</f>
        <v>443733.4</v>
      </c>
      <c r="AK61" s="142"/>
      <c r="AL61" s="142"/>
      <c r="AM61" s="142"/>
      <c r="AN61" s="142"/>
      <c r="AO61" s="142"/>
      <c r="AP61" s="142"/>
      <c r="AQ61" s="142"/>
      <c r="AR61" s="142">
        <f>AB61+AJ61</f>
        <v>5813756.4000000004</v>
      </c>
      <c r="AS61" s="142"/>
      <c r="AT61" s="142"/>
      <c r="AU61" s="142"/>
      <c r="AV61" s="142"/>
      <c r="AW61" s="142"/>
      <c r="AX61" s="142"/>
      <c r="AY61" s="142"/>
      <c r="CA61" s="1" t="s">
        <v>16</v>
      </c>
    </row>
    <row r="62" spans="1:79" ht="12.95" hidden="1" customHeight="1" x14ac:dyDescent="0.2">
      <c r="A62" s="62">
        <v>2</v>
      </c>
      <c r="B62" s="62"/>
      <c r="C62" s="62"/>
      <c r="D62" s="113" t="s">
        <v>87</v>
      </c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5"/>
      <c r="AB62" s="46">
        <v>0</v>
      </c>
      <c r="AC62" s="46"/>
      <c r="AD62" s="46"/>
      <c r="AE62" s="46"/>
      <c r="AF62" s="46"/>
      <c r="AG62" s="46"/>
      <c r="AH62" s="46"/>
      <c r="AI62" s="46"/>
      <c r="AJ62" s="142">
        <v>0</v>
      </c>
      <c r="AK62" s="142"/>
      <c r="AL62" s="142"/>
      <c r="AM62" s="142"/>
      <c r="AN62" s="142"/>
      <c r="AO62" s="142"/>
      <c r="AP62" s="142"/>
      <c r="AQ62" s="142"/>
      <c r="AR62" s="142">
        <f>AB62+AJ62</f>
        <v>0</v>
      </c>
      <c r="AS62" s="142"/>
      <c r="AT62" s="142"/>
      <c r="AU62" s="142"/>
      <c r="AV62" s="142"/>
      <c r="AW62" s="142"/>
      <c r="AX62" s="142"/>
      <c r="AY62" s="142"/>
    </row>
    <row r="63" spans="1:79" ht="12.95" hidden="1" customHeight="1" x14ac:dyDescent="0.2">
      <c r="A63" s="62">
        <v>3</v>
      </c>
      <c r="B63" s="62"/>
      <c r="C63" s="62"/>
      <c r="D63" s="113" t="s">
        <v>88</v>
      </c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5"/>
      <c r="AB63" s="46">
        <v>0</v>
      </c>
      <c r="AC63" s="46"/>
      <c r="AD63" s="46"/>
      <c r="AE63" s="46"/>
      <c r="AF63" s="46"/>
      <c r="AG63" s="46"/>
      <c r="AH63" s="46"/>
      <c r="AI63" s="46"/>
      <c r="AJ63" s="142">
        <v>0</v>
      </c>
      <c r="AK63" s="142"/>
      <c r="AL63" s="142"/>
      <c r="AM63" s="142"/>
      <c r="AN63" s="142"/>
      <c r="AO63" s="142"/>
      <c r="AP63" s="142"/>
      <c r="AQ63" s="142"/>
      <c r="AR63" s="142">
        <f>AB63+AJ63</f>
        <v>0</v>
      </c>
      <c r="AS63" s="142"/>
      <c r="AT63" s="142"/>
      <c r="AU63" s="142"/>
      <c r="AV63" s="142"/>
      <c r="AW63" s="142"/>
      <c r="AX63" s="142"/>
      <c r="AY63" s="142"/>
    </row>
    <row r="64" spans="1:79" ht="26.1" hidden="1" customHeight="1" x14ac:dyDescent="0.2">
      <c r="A64" s="62">
        <v>4</v>
      </c>
      <c r="B64" s="62"/>
      <c r="C64" s="62"/>
      <c r="D64" s="113" t="s">
        <v>89</v>
      </c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46">
        <v>0</v>
      </c>
      <c r="AC64" s="46"/>
      <c r="AD64" s="46"/>
      <c r="AE64" s="46"/>
      <c r="AF64" s="46"/>
      <c r="AG64" s="46"/>
      <c r="AH64" s="46"/>
      <c r="AI64" s="46"/>
      <c r="AJ64" s="142">
        <v>0</v>
      </c>
      <c r="AK64" s="142"/>
      <c r="AL64" s="142"/>
      <c r="AM64" s="142"/>
      <c r="AN64" s="142"/>
      <c r="AO64" s="142"/>
      <c r="AP64" s="142"/>
      <c r="AQ64" s="142"/>
      <c r="AR64" s="142">
        <f>AB64+AJ64</f>
        <v>0</v>
      </c>
      <c r="AS64" s="142"/>
      <c r="AT64" s="142"/>
      <c r="AU64" s="142"/>
      <c r="AV64" s="142"/>
      <c r="AW64" s="142"/>
      <c r="AX64" s="142"/>
      <c r="AY64" s="142"/>
    </row>
    <row r="65" spans="1:79" s="4" customFormat="1" ht="17.100000000000001" customHeight="1" x14ac:dyDescent="0.2">
      <c r="A65" s="84"/>
      <c r="B65" s="84"/>
      <c r="C65" s="84"/>
      <c r="D65" s="123" t="s">
        <v>27</v>
      </c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5"/>
      <c r="AB65" s="83">
        <f>AB61</f>
        <v>5370023</v>
      </c>
      <c r="AC65" s="83"/>
      <c r="AD65" s="83"/>
      <c r="AE65" s="83"/>
      <c r="AF65" s="83"/>
      <c r="AG65" s="83"/>
      <c r="AH65" s="83"/>
      <c r="AI65" s="83"/>
      <c r="AJ65" s="126">
        <f>AJ61</f>
        <v>443733.4</v>
      </c>
      <c r="AK65" s="126"/>
      <c r="AL65" s="126"/>
      <c r="AM65" s="126"/>
      <c r="AN65" s="126"/>
      <c r="AO65" s="126"/>
      <c r="AP65" s="126"/>
      <c r="AQ65" s="126"/>
      <c r="AR65" s="126">
        <f>AB65+AJ65</f>
        <v>5813756.4000000004</v>
      </c>
      <c r="AS65" s="126"/>
      <c r="AT65" s="126"/>
      <c r="AU65" s="126"/>
      <c r="AV65" s="126"/>
      <c r="AW65" s="126"/>
      <c r="AX65" s="126"/>
      <c r="AY65" s="126"/>
    </row>
    <row r="67" spans="1:79" ht="15.75" customHeight="1" x14ac:dyDescent="0.2">
      <c r="A67" s="143" t="s">
        <v>43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3"/>
    </row>
    <row r="68" spans="1:79" ht="30" customHeight="1" x14ac:dyDescent="0.2">
      <c r="A68" s="141" t="s">
        <v>28</v>
      </c>
      <c r="B68" s="141"/>
      <c r="C68" s="141"/>
      <c r="D68" s="141"/>
      <c r="E68" s="141"/>
      <c r="F68" s="141"/>
      <c r="G68" s="134" t="s">
        <v>44</v>
      </c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6"/>
      <c r="Z68" s="141" t="s">
        <v>2</v>
      </c>
      <c r="AA68" s="141"/>
      <c r="AB68" s="141"/>
      <c r="AC68" s="141"/>
      <c r="AD68" s="141"/>
      <c r="AE68" s="141" t="s">
        <v>1</v>
      </c>
      <c r="AF68" s="141"/>
      <c r="AG68" s="141"/>
      <c r="AH68" s="141"/>
      <c r="AI68" s="141"/>
      <c r="AJ68" s="141"/>
      <c r="AK68" s="141"/>
      <c r="AL68" s="141"/>
      <c r="AM68" s="141"/>
      <c r="AN68" s="141"/>
      <c r="AO68" s="134" t="s">
        <v>29</v>
      </c>
      <c r="AP68" s="135"/>
      <c r="AQ68" s="135"/>
      <c r="AR68" s="135"/>
      <c r="AS68" s="135"/>
      <c r="AT68" s="135"/>
      <c r="AU68" s="135"/>
      <c r="AV68" s="136"/>
      <c r="AW68" s="134" t="s">
        <v>30</v>
      </c>
      <c r="AX68" s="135"/>
      <c r="AY68" s="135"/>
      <c r="AZ68" s="135"/>
      <c r="BA68" s="135"/>
      <c r="BB68" s="135"/>
      <c r="BC68" s="135"/>
      <c r="BD68" s="136"/>
      <c r="BE68" s="134" t="s">
        <v>27</v>
      </c>
      <c r="BF68" s="135"/>
      <c r="BG68" s="135"/>
      <c r="BH68" s="135"/>
      <c r="BI68" s="135"/>
      <c r="BJ68" s="135"/>
      <c r="BK68" s="135"/>
      <c r="BL68" s="136"/>
    </row>
    <row r="69" spans="1:79" s="44" customFormat="1" ht="15.75" customHeight="1" x14ac:dyDescent="0.2">
      <c r="A69" s="137">
        <v>1</v>
      </c>
      <c r="B69" s="137"/>
      <c r="C69" s="137"/>
      <c r="D69" s="137"/>
      <c r="E69" s="137"/>
      <c r="F69" s="137"/>
      <c r="G69" s="138">
        <v>2</v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40"/>
      <c r="Z69" s="137">
        <v>3</v>
      </c>
      <c r="AA69" s="137"/>
      <c r="AB69" s="137"/>
      <c r="AC69" s="137"/>
      <c r="AD69" s="137"/>
      <c r="AE69" s="137">
        <v>4</v>
      </c>
      <c r="AF69" s="137"/>
      <c r="AG69" s="137"/>
      <c r="AH69" s="137"/>
      <c r="AI69" s="137"/>
      <c r="AJ69" s="137"/>
      <c r="AK69" s="137"/>
      <c r="AL69" s="137"/>
      <c r="AM69" s="137"/>
      <c r="AN69" s="137"/>
      <c r="AO69" s="137">
        <v>5</v>
      </c>
      <c r="AP69" s="137"/>
      <c r="AQ69" s="137"/>
      <c r="AR69" s="137"/>
      <c r="AS69" s="137"/>
      <c r="AT69" s="137"/>
      <c r="AU69" s="137"/>
      <c r="AV69" s="137"/>
      <c r="AW69" s="137">
        <v>6</v>
      </c>
      <c r="AX69" s="137"/>
      <c r="AY69" s="137"/>
      <c r="AZ69" s="137"/>
      <c r="BA69" s="137"/>
      <c r="BB69" s="137"/>
      <c r="BC69" s="137"/>
      <c r="BD69" s="137"/>
      <c r="BE69" s="137">
        <v>7</v>
      </c>
      <c r="BF69" s="137"/>
      <c r="BG69" s="137"/>
      <c r="BH69" s="137"/>
      <c r="BI69" s="137"/>
      <c r="BJ69" s="137"/>
      <c r="BK69" s="137"/>
      <c r="BL69" s="137"/>
    </row>
    <row r="70" spans="1:79" ht="12.75" hidden="1" customHeight="1" x14ac:dyDescent="0.2">
      <c r="A70" s="62" t="s">
        <v>33</v>
      </c>
      <c r="B70" s="62"/>
      <c r="C70" s="62"/>
      <c r="D70" s="62"/>
      <c r="E70" s="62"/>
      <c r="F70" s="62"/>
      <c r="G70" s="130" t="s">
        <v>7</v>
      </c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2"/>
      <c r="Z70" s="62" t="s">
        <v>19</v>
      </c>
      <c r="AA70" s="62"/>
      <c r="AB70" s="62"/>
      <c r="AC70" s="62"/>
      <c r="AD70" s="62"/>
      <c r="AE70" s="133" t="s">
        <v>32</v>
      </c>
      <c r="AF70" s="133"/>
      <c r="AG70" s="133"/>
      <c r="AH70" s="133"/>
      <c r="AI70" s="133"/>
      <c r="AJ70" s="133"/>
      <c r="AK70" s="133"/>
      <c r="AL70" s="133"/>
      <c r="AM70" s="133"/>
      <c r="AN70" s="130"/>
      <c r="AO70" s="122" t="s">
        <v>8</v>
      </c>
      <c r="AP70" s="122"/>
      <c r="AQ70" s="122"/>
      <c r="AR70" s="122"/>
      <c r="AS70" s="122"/>
      <c r="AT70" s="122"/>
      <c r="AU70" s="122"/>
      <c r="AV70" s="122"/>
      <c r="AW70" s="122" t="s">
        <v>31</v>
      </c>
      <c r="AX70" s="122"/>
      <c r="AY70" s="122"/>
      <c r="AZ70" s="122"/>
      <c r="BA70" s="122"/>
      <c r="BB70" s="122"/>
      <c r="BC70" s="122"/>
      <c r="BD70" s="122"/>
      <c r="BE70" s="122" t="s">
        <v>65</v>
      </c>
      <c r="BF70" s="122"/>
      <c r="BG70" s="122"/>
      <c r="BH70" s="122"/>
      <c r="BI70" s="122"/>
      <c r="BJ70" s="122"/>
      <c r="BK70" s="122"/>
      <c r="BL70" s="122"/>
      <c r="CA70" s="1" t="s">
        <v>17</v>
      </c>
    </row>
    <row r="71" spans="1:79" s="4" customFormat="1" ht="17.45" customHeight="1" x14ac:dyDescent="0.2">
      <c r="A71" s="84">
        <v>0</v>
      </c>
      <c r="B71" s="84"/>
      <c r="C71" s="84"/>
      <c r="D71" s="84"/>
      <c r="E71" s="84"/>
      <c r="F71" s="84"/>
      <c r="G71" s="85" t="s">
        <v>64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8"/>
      <c r="Z71" s="88"/>
      <c r="AA71" s="88"/>
      <c r="AB71" s="88"/>
      <c r="AC71" s="88"/>
      <c r="AD71" s="88"/>
      <c r="AE71" s="129"/>
      <c r="AF71" s="129"/>
      <c r="AG71" s="129"/>
      <c r="AH71" s="129"/>
      <c r="AI71" s="129"/>
      <c r="AJ71" s="129"/>
      <c r="AK71" s="129"/>
      <c r="AL71" s="129"/>
      <c r="AM71" s="129"/>
      <c r="AN71" s="85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CA71" s="4" t="s">
        <v>18</v>
      </c>
    </row>
    <row r="72" spans="1:79" ht="15.95" customHeight="1" x14ac:dyDescent="0.2">
      <c r="A72" s="62">
        <v>1</v>
      </c>
      <c r="B72" s="62"/>
      <c r="C72" s="62"/>
      <c r="D72" s="62"/>
      <c r="E72" s="62"/>
      <c r="F72" s="62"/>
      <c r="G72" s="63" t="s">
        <v>90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103" t="s">
        <v>66</v>
      </c>
      <c r="AA72" s="104"/>
      <c r="AB72" s="104"/>
      <c r="AC72" s="104"/>
      <c r="AD72" s="105"/>
      <c r="AE72" s="66" t="s">
        <v>91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46">
        <v>1</v>
      </c>
      <c r="AP72" s="46"/>
      <c r="AQ72" s="46"/>
      <c r="AR72" s="46"/>
      <c r="AS72" s="46"/>
      <c r="AT72" s="46"/>
      <c r="AU72" s="46"/>
      <c r="AV72" s="46"/>
      <c r="AW72" s="46">
        <v>1</v>
      </c>
      <c r="AX72" s="46"/>
      <c r="AY72" s="46"/>
      <c r="AZ72" s="46"/>
      <c r="BA72" s="46"/>
      <c r="BB72" s="46"/>
      <c r="BC72" s="46"/>
      <c r="BD72" s="46"/>
      <c r="BE72" s="46">
        <v>1</v>
      </c>
      <c r="BF72" s="46"/>
      <c r="BG72" s="46"/>
      <c r="BH72" s="46"/>
      <c r="BI72" s="46"/>
      <c r="BJ72" s="46"/>
      <c r="BK72" s="46"/>
      <c r="BL72" s="46"/>
    </row>
    <row r="73" spans="1:79" ht="17.100000000000001" customHeight="1" x14ac:dyDescent="0.2">
      <c r="A73" s="62">
        <v>2</v>
      </c>
      <c r="B73" s="62"/>
      <c r="C73" s="62"/>
      <c r="D73" s="62"/>
      <c r="E73" s="62"/>
      <c r="F73" s="62"/>
      <c r="G73" s="63" t="s">
        <v>92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106"/>
      <c r="AA73" s="107"/>
      <c r="AB73" s="107"/>
      <c r="AC73" s="107"/>
      <c r="AD73" s="108"/>
      <c r="AE73" s="103" t="s">
        <v>67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102">
        <v>24.5</v>
      </c>
      <c r="AP73" s="102"/>
      <c r="AQ73" s="102"/>
      <c r="AR73" s="102"/>
      <c r="AS73" s="102"/>
      <c r="AT73" s="102"/>
      <c r="AU73" s="102"/>
      <c r="AV73" s="102"/>
      <c r="AW73" s="46">
        <v>0</v>
      </c>
      <c r="AX73" s="46"/>
      <c r="AY73" s="46"/>
      <c r="AZ73" s="46"/>
      <c r="BA73" s="46"/>
      <c r="BB73" s="46"/>
      <c r="BC73" s="46"/>
      <c r="BD73" s="46"/>
      <c r="BE73" s="102">
        <v>24.5</v>
      </c>
      <c r="BF73" s="102"/>
      <c r="BG73" s="102"/>
      <c r="BH73" s="102"/>
      <c r="BI73" s="102"/>
      <c r="BJ73" s="102"/>
      <c r="BK73" s="102"/>
      <c r="BL73" s="102"/>
    </row>
    <row r="74" spans="1:79" ht="18.95" customHeight="1" x14ac:dyDescent="0.2">
      <c r="A74" s="62">
        <v>3</v>
      </c>
      <c r="B74" s="62"/>
      <c r="C74" s="62"/>
      <c r="D74" s="62"/>
      <c r="E74" s="62"/>
      <c r="F74" s="62"/>
      <c r="G74" s="63" t="s">
        <v>93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106"/>
      <c r="AA74" s="107"/>
      <c r="AB74" s="107"/>
      <c r="AC74" s="107"/>
      <c r="AD74" s="108"/>
      <c r="AE74" s="106"/>
      <c r="AF74" s="107"/>
      <c r="AG74" s="107"/>
      <c r="AH74" s="107"/>
      <c r="AI74" s="107"/>
      <c r="AJ74" s="107"/>
      <c r="AK74" s="107"/>
      <c r="AL74" s="107"/>
      <c r="AM74" s="107"/>
      <c r="AN74" s="108"/>
      <c r="AO74" s="46">
        <v>2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2</v>
      </c>
      <c r="BF74" s="46"/>
      <c r="BG74" s="46"/>
      <c r="BH74" s="46"/>
      <c r="BI74" s="46"/>
      <c r="BJ74" s="46"/>
      <c r="BK74" s="46"/>
      <c r="BL74" s="46"/>
    </row>
    <row r="75" spans="1:79" ht="15.6" customHeight="1" x14ac:dyDescent="0.2">
      <c r="A75" s="62">
        <v>4</v>
      </c>
      <c r="B75" s="62"/>
      <c r="C75" s="62"/>
      <c r="D75" s="62"/>
      <c r="E75" s="62"/>
      <c r="F75" s="62"/>
      <c r="G75" s="63" t="s">
        <v>94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106"/>
      <c r="AA75" s="107"/>
      <c r="AB75" s="107"/>
      <c r="AC75" s="107"/>
      <c r="AD75" s="108"/>
      <c r="AE75" s="106"/>
      <c r="AF75" s="107"/>
      <c r="AG75" s="107"/>
      <c r="AH75" s="107"/>
      <c r="AI75" s="107"/>
      <c r="AJ75" s="107"/>
      <c r="AK75" s="107"/>
      <c r="AL75" s="107"/>
      <c r="AM75" s="107"/>
      <c r="AN75" s="108"/>
      <c r="AO75" s="46">
        <v>16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v>16</v>
      </c>
      <c r="BF75" s="46"/>
      <c r="BG75" s="46"/>
      <c r="BH75" s="46"/>
      <c r="BI75" s="46"/>
      <c r="BJ75" s="46"/>
      <c r="BK75" s="46"/>
      <c r="BL75" s="46"/>
    </row>
    <row r="76" spans="1:79" ht="15" customHeight="1" x14ac:dyDescent="0.2">
      <c r="A76" s="62">
        <v>5</v>
      </c>
      <c r="B76" s="62"/>
      <c r="C76" s="62"/>
      <c r="D76" s="62"/>
      <c r="E76" s="62"/>
      <c r="F76" s="62"/>
      <c r="G76" s="63" t="s">
        <v>95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106"/>
      <c r="AA76" s="107"/>
      <c r="AB76" s="107"/>
      <c r="AC76" s="107"/>
      <c r="AD76" s="108"/>
      <c r="AE76" s="106"/>
      <c r="AF76" s="107"/>
      <c r="AG76" s="107"/>
      <c r="AH76" s="107"/>
      <c r="AI76" s="107"/>
      <c r="AJ76" s="107"/>
      <c r="AK76" s="107"/>
      <c r="AL76" s="107"/>
      <c r="AM76" s="107"/>
      <c r="AN76" s="108"/>
      <c r="AO76" s="46">
        <v>3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v>3</v>
      </c>
      <c r="BF76" s="46"/>
      <c r="BG76" s="46"/>
      <c r="BH76" s="46"/>
      <c r="BI76" s="46"/>
      <c r="BJ76" s="46"/>
      <c r="BK76" s="46"/>
      <c r="BL76" s="46"/>
    </row>
    <row r="77" spans="1:79" ht="17.45" customHeight="1" x14ac:dyDescent="0.2">
      <c r="A77" s="62">
        <v>6</v>
      </c>
      <c r="B77" s="62"/>
      <c r="C77" s="62"/>
      <c r="D77" s="62"/>
      <c r="E77" s="62"/>
      <c r="F77" s="62"/>
      <c r="G77" s="63" t="s">
        <v>96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106"/>
      <c r="AA77" s="107"/>
      <c r="AB77" s="107"/>
      <c r="AC77" s="107"/>
      <c r="AD77" s="108"/>
      <c r="AE77" s="106"/>
      <c r="AF77" s="107"/>
      <c r="AG77" s="107"/>
      <c r="AH77" s="107"/>
      <c r="AI77" s="107"/>
      <c r="AJ77" s="107"/>
      <c r="AK77" s="107"/>
      <c r="AL77" s="107"/>
      <c r="AM77" s="107"/>
      <c r="AN77" s="108"/>
      <c r="AO77" s="102">
        <v>3.5</v>
      </c>
      <c r="AP77" s="102"/>
      <c r="AQ77" s="102"/>
      <c r="AR77" s="102"/>
      <c r="AS77" s="102"/>
      <c r="AT77" s="102"/>
      <c r="AU77" s="102"/>
      <c r="AV77" s="102"/>
      <c r="AW77" s="46">
        <v>0</v>
      </c>
      <c r="AX77" s="46"/>
      <c r="AY77" s="46"/>
      <c r="AZ77" s="46"/>
      <c r="BA77" s="46"/>
      <c r="BB77" s="46"/>
      <c r="BC77" s="46"/>
      <c r="BD77" s="46"/>
      <c r="BE77" s="102">
        <v>3.5</v>
      </c>
      <c r="BF77" s="102"/>
      <c r="BG77" s="102"/>
      <c r="BH77" s="102"/>
      <c r="BI77" s="102"/>
      <c r="BJ77" s="102"/>
      <c r="BK77" s="102"/>
      <c r="BL77" s="102"/>
    </row>
    <row r="78" spans="1:79" ht="19.5" customHeight="1" x14ac:dyDescent="0.2">
      <c r="A78" s="62">
        <v>7</v>
      </c>
      <c r="B78" s="62"/>
      <c r="C78" s="62"/>
      <c r="D78" s="62"/>
      <c r="E78" s="62"/>
      <c r="F78" s="62"/>
      <c r="G78" s="63" t="s">
        <v>97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109"/>
      <c r="AA78" s="110"/>
      <c r="AB78" s="110"/>
      <c r="AC78" s="110"/>
      <c r="AD78" s="111"/>
      <c r="AE78" s="109"/>
      <c r="AF78" s="110"/>
      <c r="AG78" s="110"/>
      <c r="AH78" s="110"/>
      <c r="AI78" s="110"/>
      <c r="AJ78" s="110"/>
      <c r="AK78" s="110"/>
      <c r="AL78" s="110"/>
      <c r="AM78" s="110"/>
      <c r="AN78" s="111"/>
      <c r="AO78" s="46">
        <v>0</v>
      </c>
      <c r="AP78" s="46"/>
      <c r="AQ78" s="46"/>
      <c r="AR78" s="46"/>
      <c r="AS78" s="46"/>
      <c r="AT78" s="46"/>
      <c r="AU78" s="46"/>
      <c r="AV78" s="46"/>
      <c r="AW78" s="46">
        <v>14</v>
      </c>
      <c r="AX78" s="46"/>
      <c r="AY78" s="46"/>
      <c r="AZ78" s="46"/>
      <c r="BA78" s="46"/>
      <c r="BB78" s="46"/>
      <c r="BC78" s="46"/>
      <c r="BD78" s="46"/>
      <c r="BE78" s="46">
        <v>14</v>
      </c>
      <c r="BF78" s="46"/>
      <c r="BG78" s="46"/>
      <c r="BH78" s="46"/>
      <c r="BI78" s="46"/>
      <c r="BJ78" s="46"/>
      <c r="BK78" s="46"/>
      <c r="BL78" s="46"/>
    </row>
    <row r="79" spans="1:79" ht="22.5" customHeight="1" x14ac:dyDescent="0.2">
      <c r="A79" s="47">
        <v>8</v>
      </c>
      <c r="B79" s="48"/>
      <c r="C79" s="48"/>
      <c r="D79" s="48"/>
      <c r="E79" s="48"/>
      <c r="F79" s="49"/>
      <c r="G79" s="50" t="s">
        <v>123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70" t="s">
        <v>124</v>
      </c>
      <c r="AA79" s="71"/>
      <c r="AB79" s="71"/>
      <c r="AC79" s="71"/>
      <c r="AD79" s="72"/>
      <c r="AE79" s="70" t="s">
        <v>125</v>
      </c>
      <c r="AF79" s="71"/>
      <c r="AG79" s="71"/>
      <c r="AH79" s="71"/>
      <c r="AI79" s="71"/>
      <c r="AJ79" s="71"/>
      <c r="AK79" s="71"/>
      <c r="AL79" s="71"/>
      <c r="AM79" s="71"/>
      <c r="AN79" s="72"/>
      <c r="AO79" s="53">
        <f>AC49</f>
        <v>5368723</v>
      </c>
      <c r="AP79" s="54"/>
      <c r="AQ79" s="54"/>
      <c r="AR79" s="54"/>
      <c r="AS79" s="54"/>
      <c r="AT79" s="54"/>
      <c r="AU79" s="54"/>
      <c r="AV79" s="55"/>
      <c r="AW79" s="56">
        <f>AK49</f>
        <v>418740</v>
      </c>
      <c r="AX79" s="57"/>
      <c r="AY79" s="57"/>
      <c r="AZ79" s="57"/>
      <c r="BA79" s="57"/>
      <c r="BB79" s="57"/>
      <c r="BC79" s="57"/>
      <c r="BD79" s="58"/>
      <c r="BE79" s="56">
        <f>AO79+AW79</f>
        <v>5787463</v>
      </c>
      <c r="BF79" s="57"/>
      <c r="BG79" s="57"/>
      <c r="BH79" s="57"/>
      <c r="BI79" s="57"/>
      <c r="BJ79" s="57"/>
      <c r="BK79" s="57"/>
      <c r="BL79" s="58"/>
    </row>
    <row r="80" spans="1:79" ht="27.75" customHeight="1" x14ac:dyDescent="0.2">
      <c r="A80" s="47">
        <v>9</v>
      </c>
      <c r="B80" s="48"/>
      <c r="C80" s="48"/>
      <c r="D80" s="48"/>
      <c r="E80" s="48"/>
      <c r="F80" s="49"/>
      <c r="G80" s="50" t="s">
        <v>137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73"/>
      <c r="AA80" s="74"/>
      <c r="AB80" s="74"/>
      <c r="AC80" s="74"/>
      <c r="AD80" s="75"/>
      <c r="AE80" s="73"/>
      <c r="AF80" s="74"/>
      <c r="AG80" s="74"/>
      <c r="AH80" s="74"/>
      <c r="AI80" s="74"/>
      <c r="AJ80" s="74"/>
      <c r="AK80" s="74"/>
      <c r="AL80" s="74"/>
      <c r="AM80" s="74"/>
      <c r="AN80" s="75"/>
      <c r="AO80" s="53">
        <v>1300</v>
      </c>
      <c r="AP80" s="54"/>
      <c r="AQ80" s="54"/>
      <c r="AR80" s="54"/>
      <c r="AS80" s="54"/>
      <c r="AT80" s="54"/>
      <c r="AU80" s="54"/>
      <c r="AV80" s="55"/>
      <c r="AW80" s="56">
        <v>24993.4</v>
      </c>
      <c r="AX80" s="57"/>
      <c r="AY80" s="57"/>
      <c r="AZ80" s="57"/>
      <c r="BA80" s="57"/>
      <c r="BB80" s="57"/>
      <c r="BC80" s="57"/>
      <c r="BD80" s="58"/>
      <c r="BE80" s="56">
        <f>AO80+AW80</f>
        <v>26293.4</v>
      </c>
      <c r="BF80" s="57"/>
      <c r="BG80" s="57"/>
      <c r="BH80" s="57"/>
      <c r="BI80" s="57"/>
      <c r="BJ80" s="57"/>
      <c r="BK80" s="57"/>
      <c r="BL80" s="58"/>
    </row>
    <row r="81" spans="1:64" ht="18" customHeight="1" x14ac:dyDescent="0.2">
      <c r="A81" s="62">
        <v>10</v>
      </c>
      <c r="B81" s="62"/>
      <c r="C81" s="62"/>
      <c r="D81" s="62"/>
      <c r="E81" s="62"/>
      <c r="F81" s="62"/>
      <c r="G81" s="50" t="s">
        <v>98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60"/>
      <c r="Z81" s="73"/>
      <c r="AA81" s="74"/>
      <c r="AB81" s="74"/>
      <c r="AC81" s="74"/>
      <c r="AD81" s="75"/>
      <c r="AE81" s="73"/>
      <c r="AF81" s="74"/>
      <c r="AG81" s="74"/>
      <c r="AH81" s="74"/>
      <c r="AI81" s="74"/>
      <c r="AJ81" s="74"/>
      <c r="AK81" s="74"/>
      <c r="AL81" s="74"/>
      <c r="AM81" s="74"/>
      <c r="AN81" s="75"/>
      <c r="AO81" s="92">
        <v>49500</v>
      </c>
      <c r="AP81" s="92"/>
      <c r="AQ81" s="92"/>
      <c r="AR81" s="92"/>
      <c r="AS81" s="92"/>
      <c r="AT81" s="92"/>
      <c r="AU81" s="92"/>
      <c r="AV81" s="92"/>
      <c r="AW81" s="92">
        <v>0</v>
      </c>
      <c r="AX81" s="92"/>
      <c r="AY81" s="92"/>
      <c r="AZ81" s="92"/>
      <c r="BA81" s="92"/>
      <c r="BB81" s="92"/>
      <c r="BC81" s="92"/>
      <c r="BD81" s="92"/>
      <c r="BE81" s="92">
        <v>49500</v>
      </c>
      <c r="BF81" s="92"/>
      <c r="BG81" s="92"/>
      <c r="BH81" s="92"/>
      <c r="BI81" s="92"/>
      <c r="BJ81" s="92"/>
      <c r="BK81" s="92"/>
      <c r="BL81" s="92"/>
    </row>
    <row r="82" spans="1:64" ht="18.600000000000001" customHeight="1" x14ac:dyDescent="0.2">
      <c r="A82" s="47">
        <v>11</v>
      </c>
      <c r="B82" s="48"/>
      <c r="C82" s="48"/>
      <c r="D82" s="48"/>
      <c r="E82" s="48"/>
      <c r="F82" s="49"/>
      <c r="G82" s="63" t="s">
        <v>132</v>
      </c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2"/>
      <c r="Z82" s="66" t="s">
        <v>131</v>
      </c>
      <c r="AA82" s="66"/>
      <c r="AB82" s="66"/>
      <c r="AC82" s="66"/>
      <c r="AD82" s="66"/>
      <c r="AE82" s="66" t="s">
        <v>125</v>
      </c>
      <c r="AF82" s="66"/>
      <c r="AG82" s="66"/>
      <c r="AH82" s="66"/>
      <c r="AI82" s="66"/>
      <c r="AJ82" s="66"/>
      <c r="AK82" s="66"/>
      <c r="AL82" s="66"/>
      <c r="AM82" s="66"/>
      <c r="AN82" s="66"/>
      <c r="AO82" s="78">
        <v>0</v>
      </c>
      <c r="AP82" s="79"/>
      <c r="AQ82" s="79"/>
      <c r="AR82" s="79"/>
      <c r="AS82" s="79"/>
      <c r="AT82" s="79"/>
      <c r="AU82" s="79"/>
      <c r="AV82" s="80"/>
      <c r="AW82" s="78">
        <v>3</v>
      </c>
      <c r="AX82" s="79"/>
      <c r="AY82" s="79"/>
      <c r="AZ82" s="79"/>
      <c r="BA82" s="79"/>
      <c r="BB82" s="79"/>
      <c r="BC82" s="79"/>
      <c r="BD82" s="80"/>
      <c r="BE82" s="78">
        <v>3</v>
      </c>
      <c r="BF82" s="79"/>
      <c r="BG82" s="79"/>
      <c r="BH82" s="79"/>
      <c r="BI82" s="79"/>
      <c r="BJ82" s="79"/>
      <c r="BK82" s="79"/>
      <c r="BL82" s="80"/>
    </row>
    <row r="83" spans="1:64" s="4" customFormat="1" ht="17.45" customHeight="1" x14ac:dyDescent="0.2">
      <c r="A83" s="84">
        <v>0</v>
      </c>
      <c r="B83" s="84"/>
      <c r="C83" s="84"/>
      <c r="D83" s="84"/>
      <c r="E83" s="84"/>
      <c r="F83" s="84"/>
      <c r="G83" s="85" t="s">
        <v>68</v>
      </c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7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101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</row>
    <row r="84" spans="1:64" ht="20.100000000000001" customHeight="1" x14ac:dyDescent="0.2">
      <c r="A84" s="62">
        <v>11</v>
      </c>
      <c r="B84" s="62"/>
      <c r="C84" s="62"/>
      <c r="D84" s="62"/>
      <c r="E84" s="62"/>
      <c r="F84" s="62"/>
      <c r="G84" s="63" t="s">
        <v>99</v>
      </c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5"/>
      <c r="Z84" s="66" t="s">
        <v>66</v>
      </c>
      <c r="AA84" s="66"/>
      <c r="AB84" s="66"/>
      <c r="AC84" s="66"/>
      <c r="AD84" s="66"/>
      <c r="AE84" s="66" t="s">
        <v>91</v>
      </c>
      <c r="AF84" s="66"/>
      <c r="AG84" s="66"/>
      <c r="AH84" s="66"/>
      <c r="AI84" s="66"/>
      <c r="AJ84" s="66"/>
      <c r="AK84" s="66"/>
      <c r="AL84" s="66"/>
      <c r="AM84" s="66"/>
      <c r="AN84" s="67"/>
      <c r="AO84" s="46">
        <v>420</v>
      </c>
      <c r="AP84" s="46"/>
      <c r="AQ84" s="46"/>
      <c r="AR84" s="46"/>
      <c r="AS84" s="46"/>
      <c r="AT84" s="46"/>
      <c r="AU84" s="46"/>
      <c r="AV84" s="46"/>
      <c r="AW84" s="46">
        <v>530</v>
      </c>
      <c r="AX84" s="46"/>
      <c r="AY84" s="46"/>
      <c r="AZ84" s="46"/>
      <c r="BA84" s="46"/>
      <c r="BB84" s="46"/>
      <c r="BC84" s="46"/>
      <c r="BD84" s="46"/>
      <c r="BE84" s="46">
        <f>AO84+AW84</f>
        <v>950</v>
      </c>
      <c r="BF84" s="46"/>
      <c r="BG84" s="46"/>
      <c r="BH84" s="46"/>
      <c r="BI84" s="46"/>
      <c r="BJ84" s="46"/>
      <c r="BK84" s="46"/>
      <c r="BL84" s="46"/>
    </row>
    <row r="85" spans="1:64" ht="18.95" hidden="1" customHeight="1" x14ac:dyDescent="0.2">
      <c r="A85" s="62">
        <v>10</v>
      </c>
      <c r="B85" s="62"/>
      <c r="C85" s="62"/>
      <c r="D85" s="62"/>
      <c r="E85" s="62"/>
      <c r="F85" s="62"/>
      <c r="G85" s="63" t="s">
        <v>100</v>
      </c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5"/>
      <c r="Z85" s="66" t="s">
        <v>66</v>
      </c>
      <c r="AA85" s="66"/>
      <c r="AB85" s="66"/>
      <c r="AC85" s="66"/>
      <c r="AD85" s="66"/>
      <c r="AE85" s="66" t="s">
        <v>101</v>
      </c>
      <c r="AF85" s="66"/>
      <c r="AG85" s="66"/>
      <c r="AH85" s="66"/>
      <c r="AI85" s="66"/>
      <c r="AJ85" s="66"/>
      <c r="AK85" s="66"/>
      <c r="AL85" s="66"/>
      <c r="AM85" s="66"/>
      <c r="AN85" s="67"/>
      <c r="AO85" s="46">
        <v>0</v>
      </c>
      <c r="AP85" s="46"/>
      <c r="AQ85" s="46"/>
      <c r="AR85" s="46"/>
      <c r="AS85" s="46"/>
      <c r="AT85" s="46"/>
      <c r="AU85" s="46"/>
      <c r="AV85" s="46"/>
      <c r="AW85" s="46">
        <v>0</v>
      </c>
      <c r="AX85" s="46"/>
      <c r="AY85" s="46"/>
      <c r="AZ85" s="46"/>
      <c r="BA85" s="46"/>
      <c r="BB85" s="46"/>
      <c r="BC85" s="46"/>
      <c r="BD85" s="46"/>
      <c r="BE85" s="46">
        <f t="shared" ref="BE85:BE86" si="0">AO85+AW85</f>
        <v>0</v>
      </c>
      <c r="BF85" s="46"/>
      <c r="BG85" s="46"/>
      <c r="BH85" s="46"/>
      <c r="BI85" s="46"/>
      <c r="BJ85" s="46"/>
      <c r="BK85" s="46"/>
      <c r="BL85" s="46"/>
    </row>
    <row r="86" spans="1:64" ht="23.1" customHeight="1" x14ac:dyDescent="0.2">
      <c r="A86" s="62">
        <v>12</v>
      </c>
      <c r="B86" s="62"/>
      <c r="C86" s="62"/>
      <c r="D86" s="62"/>
      <c r="E86" s="62"/>
      <c r="F86" s="62"/>
      <c r="G86" s="63" t="s">
        <v>102</v>
      </c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5"/>
      <c r="Z86" s="66" t="s">
        <v>69</v>
      </c>
      <c r="AA86" s="66"/>
      <c r="AB86" s="66"/>
      <c r="AC86" s="66"/>
      <c r="AD86" s="66"/>
      <c r="AE86" s="66" t="s">
        <v>91</v>
      </c>
      <c r="AF86" s="66"/>
      <c r="AG86" s="66"/>
      <c r="AH86" s="66"/>
      <c r="AI86" s="66"/>
      <c r="AJ86" s="66"/>
      <c r="AK86" s="66"/>
      <c r="AL86" s="66"/>
      <c r="AM86" s="66"/>
      <c r="AN86" s="67"/>
      <c r="AO86" s="46">
        <v>11</v>
      </c>
      <c r="AP86" s="46"/>
      <c r="AQ86" s="46"/>
      <c r="AR86" s="46"/>
      <c r="AS86" s="46"/>
      <c r="AT86" s="46"/>
      <c r="AU86" s="46"/>
      <c r="AV86" s="46"/>
      <c r="AW86" s="46">
        <v>12</v>
      </c>
      <c r="AX86" s="46"/>
      <c r="AY86" s="46"/>
      <c r="AZ86" s="46"/>
      <c r="BA86" s="46"/>
      <c r="BB86" s="46"/>
      <c r="BC86" s="46"/>
      <c r="BD86" s="46"/>
      <c r="BE86" s="46">
        <f t="shared" si="0"/>
        <v>23</v>
      </c>
      <c r="BF86" s="46"/>
      <c r="BG86" s="46"/>
      <c r="BH86" s="46"/>
      <c r="BI86" s="46"/>
      <c r="BJ86" s="46"/>
      <c r="BK86" s="46"/>
      <c r="BL86" s="46"/>
    </row>
    <row r="87" spans="1:64" ht="20.45" customHeight="1" x14ac:dyDescent="0.2">
      <c r="A87" s="62">
        <v>13</v>
      </c>
      <c r="B87" s="62"/>
      <c r="C87" s="62"/>
      <c r="D87" s="62"/>
      <c r="E87" s="62"/>
      <c r="F87" s="62"/>
      <c r="G87" s="63" t="s">
        <v>103</v>
      </c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5"/>
      <c r="Z87" s="66" t="s">
        <v>69</v>
      </c>
      <c r="AA87" s="66"/>
      <c r="AB87" s="66"/>
      <c r="AC87" s="66"/>
      <c r="AD87" s="66"/>
      <c r="AE87" s="98" t="s">
        <v>104</v>
      </c>
      <c r="AF87" s="99"/>
      <c r="AG87" s="99"/>
      <c r="AH87" s="99"/>
      <c r="AI87" s="99"/>
      <c r="AJ87" s="99"/>
      <c r="AK87" s="99"/>
      <c r="AL87" s="99"/>
      <c r="AM87" s="99"/>
      <c r="AN87" s="100"/>
      <c r="AO87" s="46">
        <v>65</v>
      </c>
      <c r="AP87" s="46"/>
      <c r="AQ87" s="46"/>
      <c r="AR87" s="46"/>
      <c r="AS87" s="46"/>
      <c r="AT87" s="46"/>
      <c r="AU87" s="46"/>
      <c r="AV87" s="46"/>
      <c r="AW87" s="46">
        <v>0</v>
      </c>
      <c r="AX87" s="46"/>
      <c r="AY87" s="46"/>
      <c r="AZ87" s="46"/>
      <c r="BA87" s="46"/>
      <c r="BB87" s="46"/>
      <c r="BC87" s="46"/>
      <c r="BD87" s="46"/>
      <c r="BE87" s="46">
        <f t="shared" ref="BE87" si="1">AO87+AW87</f>
        <v>65</v>
      </c>
      <c r="BF87" s="46"/>
      <c r="BG87" s="46"/>
      <c r="BH87" s="46"/>
      <c r="BI87" s="46"/>
      <c r="BJ87" s="46"/>
      <c r="BK87" s="46"/>
      <c r="BL87" s="46"/>
    </row>
    <row r="88" spans="1:64" ht="20.45" hidden="1" customHeight="1" x14ac:dyDescent="0.2">
      <c r="A88" s="47">
        <v>14</v>
      </c>
      <c r="B88" s="48"/>
      <c r="C88" s="48"/>
      <c r="D88" s="48"/>
      <c r="E88" s="48"/>
      <c r="F88" s="49"/>
      <c r="G88" s="63" t="s">
        <v>126</v>
      </c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2"/>
      <c r="Z88" s="67" t="s">
        <v>66</v>
      </c>
      <c r="AA88" s="76"/>
      <c r="AB88" s="76"/>
      <c r="AC88" s="76"/>
      <c r="AD88" s="77"/>
      <c r="AE88" s="67" t="s">
        <v>127</v>
      </c>
      <c r="AF88" s="76"/>
      <c r="AG88" s="76"/>
      <c r="AH88" s="76"/>
      <c r="AI88" s="76"/>
      <c r="AJ88" s="76"/>
      <c r="AK88" s="76"/>
      <c r="AL88" s="76"/>
      <c r="AM88" s="76"/>
      <c r="AN88" s="77"/>
      <c r="AO88" s="78">
        <v>0</v>
      </c>
      <c r="AP88" s="79"/>
      <c r="AQ88" s="79"/>
      <c r="AR88" s="79"/>
      <c r="AS88" s="79"/>
      <c r="AT88" s="79"/>
      <c r="AU88" s="79"/>
      <c r="AV88" s="80"/>
      <c r="AW88" s="78">
        <v>1</v>
      </c>
      <c r="AX88" s="79"/>
      <c r="AY88" s="79"/>
      <c r="AZ88" s="79"/>
      <c r="BA88" s="79"/>
      <c r="BB88" s="79"/>
      <c r="BC88" s="79"/>
      <c r="BD88" s="80"/>
      <c r="BE88" s="78">
        <v>1</v>
      </c>
      <c r="BF88" s="79"/>
      <c r="BG88" s="79"/>
      <c r="BH88" s="79"/>
      <c r="BI88" s="79"/>
      <c r="BJ88" s="79"/>
      <c r="BK88" s="79"/>
      <c r="BL88" s="80"/>
    </row>
    <row r="89" spans="1:64" s="4" customFormat="1" ht="15.95" customHeight="1" x14ac:dyDescent="0.2">
      <c r="A89" s="84">
        <v>0</v>
      </c>
      <c r="B89" s="84"/>
      <c r="C89" s="84"/>
      <c r="D89" s="84"/>
      <c r="E89" s="84"/>
      <c r="F89" s="84"/>
      <c r="G89" s="85" t="s">
        <v>70</v>
      </c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7"/>
      <c r="Z89" s="88"/>
      <c r="AA89" s="88"/>
      <c r="AB89" s="88"/>
      <c r="AC89" s="88"/>
      <c r="AD89" s="88"/>
      <c r="AE89" s="89"/>
      <c r="AF89" s="90"/>
      <c r="AG89" s="90"/>
      <c r="AH89" s="90"/>
      <c r="AI89" s="90"/>
      <c r="AJ89" s="90"/>
      <c r="AK89" s="90"/>
      <c r="AL89" s="90"/>
      <c r="AM89" s="90"/>
      <c r="AN89" s="91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</row>
    <row r="90" spans="1:64" ht="34.5" hidden="1" customHeight="1" x14ac:dyDescent="0.2">
      <c r="A90" s="62">
        <v>0</v>
      </c>
      <c r="B90" s="62"/>
      <c r="C90" s="62"/>
      <c r="D90" s="62"/>
      <c r="E90" s="62"/>
      <c r="F90" s="62"/>
      <c r="G90" s="63" t="s">
        <v>105</v>
      </c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5"/>
      <c r="Z90" s="66" t="s">
        <v>71</v>
      </c>
      <c r="AA90" s="66"/>
      <c r="AB90" s="66"/>
      <c r="AC90" s="66"/>
      <c r="AD90" s="66"/>
      <c r="AE90" s="98" t="s">
        <v>106</v>
      </c>
      <c r="AF90" s="99"/>
      <c r="AG90" s="99"/>
      <c r="AH90" s="99"/>
      <c r="AI90" s="99"/>
      <c r="AJ90" s="99"/>
      <c r="AK90" s="99"/>
      <c r="AL90" s="99"/>
      <c r="AM90" s="99"/>
      <c r="AN90" s="100"/>
      <c r="AO90" s="46">
        <v>0</v>
      </c>
      <c r="AP90" s="46"/>
      <c r="AQ90" s="46"/>
      <c r="AR90" s="46"/>
      <c r="AS90" s="46"/>
      <c r="AT90" s="46"/>
      <c r="AU90" s="46"/>
      <c r="AV90" s="46"/>
      <c r="AW90" s="46">
        <v>0</v>
      </c>
      <c r="AX90" s="46"/>
      <c r="AY90" s="46"/>
      <c r="AZ90" s="46"/>
      <c r="BA90" s="46"/>
      <c r="BB90" s="46"/>
      <c r="BC90" s="46"/>
      <c r="BD90" s="46"/>
      <c r="BE90" s="46">
        <v>0</v>
      </c>
      <c r="BF90" s="46"/>
      <c r="BG90" s="46"/>
      <c r="BH90" s="46"/>
      <c r="BI90" s="46"/>
      <c r="BJ90" s="46"/>
      <c r="BK90" s="46"/>
      <c r="BL90" s="46"/>
    </row>
    <row r="91" spans="1:64" ht="21.95" customHeight="1" x14ac:dyDescent="0.2">
      <c r="A91" s="62">
        <v>14</v>
      </c>
      <c r="B91" s="62"/>
      <c r="C91" s="62"/>
      <c r="D91" s="62"/>
      <c r="E91" s="62"/>
      <c r="F91" s="62"/>
      <c r="G91" s="63" t="s">
        <v>107</v>
      </c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5"/>
      <c r="Z91" s="66" t="s">
        <v>124</v>
      </c>
      <c r="AA91" s="66"/>
      <c r="AB91" s="66"/>
      <c r="AC91" s="66"/>
      <c r="AD91" s="66"/>
      <c r="AE91" s="67" t="s">
        <v>72</v>
      </c>
      <c r="AF91" s="68"/>
      <c r="AG91" s="68"/>
      <c r="AH91" s="68"/>
      <c r="AI91" s="68"/>
      <c r="AJ91" s="68"/>
      <c r="AK91" s="68"/>
      <c r="AL91" s="68"/>
      <c r="AM91" s="68"/>
      <c r="AN91" s="69"/>
      <c r="AO91" s="92">
        <f>AO79/AO84/12</f>
        <v>1065.2228174603174</v>
      </c>
      <c r="AP91" s="92"/>
      <c r="AQ91" s="92"/>
      <c r="AR91" s="92"/>
      <c r="AS91" s="92"/>
      <c r="AT91" s="92"/>
      <c r="AU91" s="92"/>
      <c r="AV91" s="92"/>
      <c r="AW91" s="92">
        <f>AW79/AW84/12</f>
        <v>65.839622641509436</v>
      </c>
      <c r="AX91" s="92"/>
      <c r="AY91" s="92"/>
      <c r="AZ91" s="92"/>
      <c r="BA91" s="92"/>
      <c r="BB91" s="92"/>
      <c r="BC91" s="92"/>
      <c r="BD91" s="92"/>
      <c r="BE91" s="92">
        <f>BE79/BE84/12</f>
        <v>507.67219298245612</v>
      </c>
      <c r="BF91" s="92"/>
      <c r="BG91" s="92"/>
      <c r="BH91" s="92"/>
      <c r="BI91" s="92"/>
      <c r="BJ91" s="92"/>
      <c r="BK91" s="92"/>
      <c r="BL91" s="92"/>
    </row>
    <row r="92" spans="1:64" ht="20.100000000000001" customHeight="1" x14ac:dyDescent="0.2">
      <c r="A92" s="62">
        <v>15</v>
      </c>
      <c r="B92" s="62"/>
      <c r="C92" s="62"/>
      <c r="D92" s="62"/>
      <c r="E92" s="62"/>
      <c r="F92" s="62"/>
      <c r="G92" s="63" t="s">
        <v>108</v>
      </c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5"/>
      <c r="Z92" s="66" t="s">
        <v>124</v>
      </c>
      <c r="AA92" s="66"/>
      <c r="AB92" s="66"/>
      <c r="AC92" s="66"/>
      <c r="AD92" s="66"/>
      <c r="AE92" s="67" t="s">
        <v>72</v>
      </c>
      <c r="AF92" s="68"/>
      <c r="AG92" s="68"/>
      <c r="AH92" s="68"/>
      <c r="AI92" s="68"/>
      <c r="AJ92" s="68"/>
      <c r="AK92" s="68"/>
      <c r="AL92" s="68"/>
      <c r="AM92" s="68"/>
      <c r="AN92" s="69"/>
      <c r="AO92" s="92">
        <f>AO79/AO86/12</f>
        <v>40672.143939393944</v>
      </c>
      <c r="AP92" s="92"/>
      <c r="AQ92" s="92"/>
      <c r="AR92" s="92"/>
      <c r="AS92" s="92"/>
      <c r="AT92" s="92"/>
      <c r="AU92" s="92"/>
      <c r="AV92" s="92"/>
      <c r="AW92" s="92">
        <f>AW79/AW86/12</f>
        <v>2907.9166666666665</v>
      </c>
      <c r="AX92" s="92"/>
      <c r="AY92" s="92"/>
      <c r="AZ92" s="92"/>
      <c r="BA92" s="92"/>
      <c r="BB92" s="92"/>
      <c r="BC92" s="92"/>
      <c r="BD92" s="92"/>
      <c r="BE92" s="92">
        <f>BE79/BE86/12</f>
        <v>20969.068840579708</v>
      </c>
      <c r="BF92" s="92"/>
      <c r="BG92" s="92"/>
      <c r="BH92" s="92"/>
      <c r="BI92" s="92"/>
      <c r="BJ92" s="92"/>
      <c r="BK92" s="92"/>
      <c r="BL92" s="92"/>
    </row>
    <row r="93" spans="1:64" ht="21.6" customHeight="1" x14ac:dyDescent="0.2">
      <c r="A93" s="62">
        <v>16</v>
      </c>
      <c r="B93" s="62"/>
      <c r="C93" s="62"/>
      <c r="D93" s="62"/>
      <c r="E93" s="62"/>
      <c r="F93" s="62"/>
      <c r="G93" s="63" t="s">
        <v>109</v>
      </c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5"/>
      <c r="Z93" s="66" t="s">
        <v>124</v>
      </c>
      <c r="AA93" s="66"/>
      <c r="AB93" s="66"/>
      <c r="AC93" s="66"/>
      <c r="AD93" s="66"/>
      <c r="AE93" s="67" t="s">
        <v>72</v>
      </c>
      <c r="AF93" s="68"/>
      <c r="AG93" s="68"/>
      <c r="AH93" s="68"/>
      <c r="AI93" s="68"/>
      <c r="AJ93" s="68"/>
      <c r="AK93" s="68"/>
      <c r="AL93" s="68"/>
      <c r="AM93" s="68"/>
      <c r="AN93" s="69"/>
      <c r="AO93" s="46">
        <f>AO81/AO87</f>
        <v>761.53846153846155</v>
      </c>
      <c r="AP93" s="46"/>
      <c r="AQ93" s="46"/>
      <c r="AR93" s="46"/>
      <c r="AS93" s="46"/>
      <c r="AT93" s="46"/>
      <c r="AU93" s="46"/>
      <c r="AV93" s="46"/>
      <c r="AW93" s="46">
        <v>0</v>
      </c>
      <c r="AX93" s="46"/>
      <c r="AY93" s="46"/>
      <c r="AZ93" s="46"/>
      <c r="BA93" s="46"/>
      <c r="BB93" s="46"/>
      <c r="BC93" s="46"/>
      <c r="BD93" s="46"/>
      <c r="BE93" s="46">
        <f>AO93</f>
        <v>761.53846153846155</v>
      </c>
      <c r="BF93" s="46"/>
      <c r="BG93" s="46"/>
      <c r="BH93" s="46"/>
      <c r="BI93" s="46"/>
      <c r="BJ93" s="46"/>
      <c r="BK93" s="46"/>
      <c r="BL93" s="46"/>
    </row>
    <row r="94" spans="1:64" s="4" customFormat="1" ht="17.100000000000001" customHeight="1" x14ac:dyDescent="0.2">
      <c r="A94" s="84">
        <v>0</v>
      </c>
      <c r="B94" s="84"/>
      <c r="C94" s="84"/>
      <c r="D94" s="84"/>
      <c r="E94" s="84"/>
      <c r="F94" s="84"/>
      <c r="G94" s="85" t="s">
        <v>73</v>
      </c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7"/>
      <c r="Z94" s="88"/>
      <c r="AA94" s="88"/>
      <c r="AB94" s="88"/>
      <c r="AC94" s="88"/>
      <c r="AD94" s="88"/>
      <c r="AE94" s="89"/>
      <c r="AF94" s="90"/>
      <c r="AG94" s="90"/>
      <c r="AH94" s="90"/>
      <c r="AI94" s="90"/>
      <c r="AJ94" s="90"/>
      <c r="AK94" s="90"/>
      <c r="AL94" s="90"/>
      <c r="AM94" s="90"/>
      <c r="AN94" s="91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</row>
    <row r="95" spans="1:64" ht="30" customHeight="1" x14ac:dyDescent="0.2">
      <c r="A95" s="62">
        <v>17</v>
      </c>
      <c r="B95" s="62"/>
      <c r="C95" s="62"/>
      <c r="D95" s="62"/>
      <c r="E95" s="62"/>
      <c r="F95" s="62"/>
      <c r="G95" s="63" t="s">
        <v>110</v>
      </c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5"/>
      <c r="Z95" s="66" t="s">
        <v>74</v>
      </c>
      <c r="AA95" s="66"/>
      <c r="AB95" s="66"/>
      <c r="AC95" s="66"/>
      <c r="AD95" s="66"/>
      <c r="AE95" s="67" t="s">
        <v>72</v>
      </c>
      <c r="AF95" s="68"/>
      <c r="AG95" s="68"/>
      <c r="AH95" s="68"/>
      <c r="AI95" s="68"/>
      <c r="AJ95" s="68"/>
      <c r="AK95" s="68"/>
      <c r="AL95" s="68"/>
      <c r="AM95" s="68"/>
      <c r="AN95" s="69"/>
      <c r="AO95" s="46">
        <f>420/690*100</f>
        <v>60.869565217391312</v>
      </c>
      <c r="AP95" s="46"/>
      <c r="AQ95" s="46"/>
      <c r="AR95" s="46"/>
      <c r="AS95" s="46"/>
      <c r="AT95" s="46"/>
      <c r="AU95" s="46"/>
      <c r="AV95" s="46"/>
      <c r="AW95" s="46">
        <f>530/460*100</f>
        <v>115.21739130434783</v>
      </c>
      <c r="AX95" s="46"/>
      <c r="AY95" s="46"/>
      <c r="AZ95" s="46"/>
      <c r="BA95" s="46"/>
      <c r="BB95" s="46"/>
      <c r="BC95" s="46"/>
      <c r="BD95" s="46"/>
      <c r="BE95" s="46">
        <f>950/1150*100</f>
        <v>82.608695652173907</v>
      </c>
      <c r="BF95" s="46"/>
      <c r="BG95" s="46"/>
      <c r="BH95" s="46"/>
      <c r="BI95" s="46"/>
      <c r="BJ95" s="46"/>
      <c r="BK95" s="46"/>
      <c r="BL95" s="46"/>
    </row>
    <row r="96" spans="1:64" ht="25.5" customHeight="1" x14ac:dyDescent="0.2">
      <c r="A96" s="62">
        <v>18</v>
      </c>
      <c r="B96" s="62"/>
      <c r="C96" s="62"/>
      <c r="D96" s="62"/>
      <c r="E96" s="62"/>
      <c r="F96" s="62"/>
      <c r="G96" s="63" t="s">
        <v>111</v>
      </c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5"/>
      <c r="Z96" s="66" t="s">
        <v>74</v>
      </c>
      <c r="AA96" s="66"/>
      <c r="AB96" s="66"/>
      <c r="AC96" s="66"/>
      <c r="AD96" s="66"/>
      <c r="AE96" s="67" t="s">
        <v>72</v>
      </c>
      <c r="AF96" s="68"/>
      <c r="AG96" s="68"/>
      <c r="AH96" s="68"/>
      <c r="AI96" s="68"/>
      <c r="AJ96" s="68"/>
      <c r="AK96" s="68"/>
      <c r="AL96" s="68"/>
      <c r="AM96" s="68"/>
      <c r="AN96" s="69"/>
      <c r="AO96" s="46">
        <f>65/85*100</f>
        <v>76.470588235294116</v>
      </c>
      <c r="AP96" s="46"/>
      <c r="AQ96" s="46"/>
      <c r="AR96" s="46"/>
      <c r="AS96" s="46"/>
      <c r="AT96" s="46"/>
      <c r="AU96" s="46"/>
      <c r="AV96" s="46"/>
      <c r="AW96" s="46">
        <v>0</v>
      </c>
      <c r="AX96" s="46"/>
      <c r="AY96" s="46"/>
      <c r="AZ96" s="46"/>
      <c r="BA96" s="46"/>
      <c r="BB96" s="46"/>
      <c r="BC96" s="46"/>
      <c r="BD96" s="46"/>
      <c r="BE96" s="46">
        <f>AO96</f>
        <v>76.470588235294116</v>
      </c>
      <c r="BF96" s="46"/>
      <c r="BG96" s="46"/>
      <c r="BH96" s="46"/>
      <c r="BI96" s="46"/>
      <c r="BJ96" s="46"/>
      <c r="BK96" s="46"/>
      <c r="BL96" s="46"/>
    </row>
    <row r="97" spans="1:64" ht="30.6" customHeight="1" x14ac:dyDescent="0.2">
      <c r="A97" s="62">
        <v>19</v>
      </c>
      <c r="B97" s="62"/>
      <c r="C97" s="62"/>
      <c r="D97" s="62"/>
      <c r="E97" s="62"/>
      <c r="F97" s="62"/>
      <c r="G97" s="63" t="s">
        <v>112</v>
      </c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5"/>
      <c r="Z97" s="66" t="s">
        <v>74</v>
      </c>
      <c r="AA97" s="66"/>
      <c r="AB97" s="66"/>
      <c r="AC97" s="66"/>
      <c r="AD97" s="66"/>
      <c r="AE97" s="67" t="s">
        <v>72</v>
      </c>
      <c r="AF97" s="68"/>
      <c r="AG97" s="68"/>
      <c r="AH97" s="68"/>
      <c r="AI97" s="68"/>
      <c r="AJ97" s="68"/>
      <c r="AK97" s="68"/>
      <c r="AL97" s="68"/>
      <c r="AM97" s="68"/>
      <c r="AN97" s="69"/>
      <c r="AO97" s="46">
        <v>0</v>
      </c>
      <c r="AP97" s="46"/>
      <c r="AQ97" s="46"/>
      <c r="AR97" s="46"/>
      <c r="AS97" s="46"/>
      <c r="AT97" s="46"/>
      <c r="AU97" s="46"/>
      <c r="AV97" s="46"/>
      <c r="AW97" s="46">
        <f>375000/350000*100</f>
        <v>107.14285714285714</v>
      </c>
      <c r="AX97" s="46"/>
      <c r="AY97" s="46"/>
      <c r="AZ97" s="46"/>
      <c r="BA97" s="46"/>
      <c r="BB97" s="46"/>
      <c r="BC97" s="46"/>
      <c r="BD97" s="46"/>
      <c r="BE97" s="46">
        <f>AW97</f>
        <v>107.14285714285714</v>
      </c>
      <c r="BF97" s="46"/>
      <c r="BG97" s="46"/>
      <c r="BH97" s="46"/>
      <c r="BI97" s="46"/>
      <c r="BJ97" s="46"/>
      <c r="BK97" s="46"/>
      <c r="BL97" s="46"/>
    </row>
    <row r="98" spans="1:64" ht="30.6" customHeight="1" x14ac:dyDescent="0.2">
      <c r="A98" s="47">
        <v>20</v>
      </c>
      <c r="B98" s="48"/>
      <c r="C98" s="48"/>
      <c r="D98" s="48"/>
      <c r="E98" s="48"/>
      <c r="F98" s="49"/>
      <c r="G98" s="63" t="s">
        <v>133</v>
      </c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2"/>
      <c r="Z98" s="67" t="s">
        <v>74</v>
      </c>
      <c r="AA98" s="76"/>
      <c r="AB98" s="76"/>
      <c r="AC98" s="76"/>
      <c r="AD98" s="77"/>
      <c r="AE98" s="67" t="s">
        <v>72</v>
      </c>
      <c r="AF98" s="76"/>
      <c r="AG98" s="76"/>
      <c r="AH98" s="76"/>
      <c r="AI98" s="76"/>
      <c r="AJ98" s="76"/>
      <c r="AK98" s="76"/>
      <c r="AL98" s="76"/>
      <c r="AM98" s="76"/>
      <c r="AN98" s="77"/>
      <c r="AO98" s="78">
        <v>0</v>
      </c>
      <c r="AP98" s="79"/>
      <c r="AQ98" s="79"/>
      <c r="AR98" s="79"/>
      <c r="AS98" s="79"/>
      <c r="AT98" s="79"/>
      <c r="AU98" s="79"/>
      <c r="AV98" s="80"/>
      <c r="AW98" s="78">
        <v>100</v>
      </c>
      <c r="AX98" s="79"/>
      <c r="AY98" s="79"/>
      <c r="AZ98" s="79"/>
      <c r="BA98" s="79"/>
      <c r="BB98" s="79"/>
      <c r="BC98" s="79"/>
      <c r="BD98" s="80"/>
      <c r="BE98" s="78">
        <v>100</v>
      </c>
      <c r="BF98" s="79"/>
      <c r="BG98" s="79"/>
      <c r="BH98" s="79"/>
      <c r="BI98" s="79"/>
      <c r="BJ98" s="79"/>
      <c r="BK98" s="79"/>
      <c r="BL98" s="80"/>
    </row>
    <row r="99" spans="1:64" ht="30.6" customHeight="1" x14ac:dyDescent="0.2">
      <c r="A99" s="62">
        <v>21</v>
      </c>
      <c r="B99" s="62"/>
      <c r="C99" s="62"/>
      <c r="D99" s="62"/>
      <c r="E99" s="62"/>
      <c r="F99" s="62"/>
      <c r="G99" s="63" t="s">
        <v>113</v>
      </c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5"/>
      <c r="Z99" s="66" t="s">
        <v>74</v>
      </c>
      <c r="AA99" s="66"/>
      <c r="AB99" s="66"/>
      <c r="AC99" s="66"/>
      <c r="AD99" s="66"/>
      <c r="AE99" s="67" t="s">
        <v>72</v>
      </c>
      <c r="AF99" s="68"/>
      <c r="AG99" s="68"/>
      <c r="AH99" s="68"/>
      <c r="AI99" s="68"/>
      <c r="AJ99" s="68"/>
      <c r="AK99" s="68"/>
      <c r="AL99" s="68"/>
      <c r="AM99" s="68"/>
      <c r="AN99" s="69"/>
      <c r="AO99" s="46">
        <f>4658007/5370023%</f>
        <v>86.740913400184681</v>
      </c>
      <c r="AP99" s="46"/>
      <c r="AQ99" s="46"/>
      <c r="AR99" s="46"/>
      <c r="AS99" s="46"/>
      <c r="AT99" s="46"/>
      <c r="AU99" s="46"/>
      <c r="AV99" s="46"/>
      <c r="AW99" s="46">
        <f>358795/443733.4%</f>
        <v>80.858236048942899</v>
      </c>
      <c r="AX99" s="46"/>
      <c r="AY99" s="46"/>
      <c r="AZ99" s="46"/>
      <c r="BA99" s="46"/>
      <c r="BB99" s="46"/>
      <c r="BC99" s="46"/>
      <c r="BD99" s="46"/>
      <c r="BE99" s="46">
        <f>5017802/5813756%</f>
        <v>86.309126148397013</v>
      </c>
      <c r="BF99" s="46"/>
      <c r="BG99" s="46"/>
      <c r="BH99" s="46"/>
      <c r="BI99" s="46"/>
      <c r="BJ99" s="46"/>
      <c r="BK99" s="46"/>
      <c r="BL99" s="46"/>
    </row>
    <row r="100" spans="1:64" ht="31.5" customHeight="1" x14ac:dyDescent="0.2">
      <c r="A100" s="93">
        <v>22</v>
      </c>
      <c r="B100" s="93"/>
      <c r="C100" s="93"/>
      <c r="D100" s="93"/>
      <c r="E100" s="93"/>
      <c r="F100" s="93"/>
      <c r="G100" s="50" t="s">
        <v>138</v>
      </c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60"/>
      <c r="Z100" s="94" t="s">
        <v>74</v>
      </c>
      <c r="AA100" s="94"/>
      <c r="AB100" s="94"/>
      <c r="AC100" s="94"/>
      <c r="AD100" s="94"/>
      <c r="AE100" s="95" t="s">
        <v>72</v>
      </c>
      <c r="AF100" s="96"/>
      <c r="AG100" s="96"/>
      <c r="AH100" s="96"/>
      <c r="AI100" s="96"/>
      <c r="AJ100" s="96"/>
      <c r="AK100" s="96"/>
      <c r="AL100" s="96"/>
      <c r="AM100" s="96"/>
      <c r="AN100" s="97"/>
      <c r="AO100" s="92">
        <v>100</v>
      </c>
      <c r="AP100" s="92"/>
      <c r="AQ100" s="92"/>
      <c r="AR100" s="92"/>
      <c r="AS100" s="92"/>
      <c r="AT100" s="92"/>
      <c r="AU100" s="92"/>
      <c r="AV100" s="92"/>
      <c r="AW100" s="92">
        <v>100</v>
      </c>
      <c r="AX100" s="92"/>
      <c r="AY100" s="92"/>
      <c r="AZ100" s="92"/>
      <c r="BA100" s="92"/>
      <c r="BB100" s="92"/>
      <c r="BC100" s="92"/>
      <c r="BD100" s="92"/>
      <c r="BE100" s="92">
        <v>100</v>
      </c>
      <c r="BF100" s="92"/>
      <c r="BG100" s="92"/>
      <c r="BH100" s="92"/>
      <c r="BI100" s="92"/>
      <c r="BJ100" s="92"/>
      <c r="BK100" s="92"/>
      <c r="BL100" s="92"/>
    </row>
    <row r="101" spans="1:64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3" spans="1:64" ht="16.5" customHeight="1" x14ac:dyDescent="0.2">
      <c r="A103" s="118" t="s">
        <v>78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38"/>
      <c r="X103" s="38"/>
      <c r="Y103" s="38"/>
      <c r="Z103" s="38"/>
      <c r="AA103" s="38"/>
      <c r="AB103" s="38"/>
      <c r="AC103" s="39"/>
      <c r="AD103" s="39"/>
      <c r="AE103" s="39"/>
      <c r="AF103" s="39"/>
      <c r="AG103" s="39"/>
      <c r="AH103" s="38"/>
      <c r="AI103" s="38"/>
      <c r="AJ103" s="38"/>
      <c r="AK103" s="38"/>
      <c r="AL103" s="38"/>
      <c r="AM103" s="38"/>
      <c r="AN103" s="5"/>
      <c r="AO103" s="175" t="s">
        <v>118</v>
      </c>
      <c r="AP103" s="175"/>
      <c r="AQ103" s="175"/>
      <c r="AR103" s="175"/>
      <c r="AS103" s="175"/>
      <c r="AT103" s="175"/>
      <c r="AU103" s="175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</row>
    <row r="104" spans="1:64" x14ac:dyDescent="0.2">
      <c r="W104" s="120" t="s">
        <v>5</v>
      </c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O104" s="112" t="s">
        <v>129</v>
      </c>
      <c r="AP104" s="112"/>
      <c r="AQ104" s="112"/>
      <c r="AR104" s="112"/>
      <c r="AS104" s="112"/>
      <c r="AT104" s="112"/>
      <c r="AU104" s="112"/>
      <c r="AV104" s="112"/>
      <c r="AW104" s="112"/>
      <c r="AX104" s="112"/>
      <c r="AY104" s="112"/>
      <c r="AZ104" s="112"/>
      <c r="BA104" s="112"/>
      <c r="BB104" s="112"/>
      <c r="BC104" s="112"/>
      <c r="BD104" s="112"/>
      <c r="BE104" s="112"/>
      <c r="BF104" s="112"/>
      <c r="BG104" s="112"/>
    </row>
    <row r="105" spans="1:64" ht="15.75" customHeight="1" x14ac:dyDescent="0.2">
      <c r="A105" s="121" t="s">
        <v>3</v>
      </c>
      <c r="B105" s="121"/>
      <c r="C105" s="121"/>
      <c r="D105" s="121"/>
      <c r="E105" s="121"/>
      <c r="F105" s="121"/>
    </row>
    <row r="106" spans="1:64" ht="13.35" customHeight="1" x14ac:dyDescent="0.2">
      <c r="A106" s="116" t="s">
        <v>119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</row>
    <row r="107" spans="1:64" x14ac:dyDescent="0.2">
      <c r="A107" s="117" t="s">
        <v>47</v>
      </c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</row>
    <row r="108" spans="1:64" ht="6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</row>
    <row r="109" spans="1:64" ht="15.6" customHeight="1" x14ac:dyDescent="0.2">
      <c r="A109" s="118" t="s">
        <v>120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38"/>
      <c r="X109" s="38"/>
      <c r="Y109" s="38"/>
      <c r="Z109" s="38"/>
      <c r="AA109" s="38"/>
      <c r="AB109" s="38"/>
      <c r="AC109" s="39"/>
      <c r="AD109" s="39"/>
      <c r="AE109" s="39"/>
      <c r="AF109" s="39"/>
      <c r="AG109" s="39"/>
      <c r="AH109" s="38"/>
      <c r="AI109" s="38"/>
      <c r="AJ109" s="38"/>
      <c r="AK109" s="38"/>
      <c r="AL109" s="38"/>
      <c r="AM109" s="38"/>
      <c r="AN109" s="5"/>
      <c r="AO109" s="176" t="s">
        <v>121</v>
      </c>
      <c r="AP109" s="176"/>
      <c r="AQ109" s="176"/>
      <c r="AR109" s="176"/>
      <c r="AS109" s="176"/>
      <c r="AT109" s="176"/>
      <c r="AU109" s="176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</row>
    <row r="110" spans="1:64" ht="9.6" customHeight="1" x14ac:dyDescent="0.2">
      <c r="W110" s="120" t="s">
        <v>5</v>
      </c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O110" s="112" t="s">
        <v>129</v>
      </c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</row>
    <row r="111" spans="1:64" x14ac:dyDescent="0.2">
      <c r="A111" s="177" t="s">
        <v>141</v>
      </c>
      <c r="B111" s="177"/>
      <c r="C111" s="177"/>
      <c r="D111" s="177"/>
      <c r="E111" s="177"/>
      <c r="F111" s="177"/>
      <c r="G111" s="42"/>
      <c r="H111" s="42"/>
    </row>
    <row r="112" spans="1:64" x14ac:dyDescent="0.2">
      <c r="A112" s="112" t="s">
        <v>45</v>
      </c>
      <c r="B112" s="112"/>
      <c r="C112" s="112"/>
      <c r="D112" s="112"/>
      <c r="E112" s="112"/>
      <c r="F112" s="112"/>
      <c r="G112" s="112"/>
      <c r="H112" s="112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1:1" x14ac:dyDescent="0.2">
      <c r="A113" s="43" t="s">
        <v>46</v>
      </c>
    </row>
  </sheetData>
  <mergeCells count="376">
    <mergeCell ref="AO1:BL1"/>
    <mergeCell ref="AO2:BL2"/>
    <mergeCell ref="AO3:BL3"/>
    <mergeCell ref="AO4:BL4"/>
    <mergeCell ref="AO5:BL5"/>
    <mergeCell ref="AO6:BF6"/>
    <mergeCell ref="AO103:AU103"/>
    <mergeCell ref="AO109:AU109"/>
    <mergeCell ref="A111:F111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6:AY56"/>
    <mergeCell ref="A57:C58"/>
    <mergeCell ref="D57:AA58"/>
    <mergeCell ref="AB57:AI58"/>
    <mergeCell ref="AJ57:AQ58"/>
    <mergeCell ref="AR57:AY58"/>
    <mergeCell ref="A49:C49"/>
    <mergeCell ref="D49:AB49"/>
    <mergeCell ref="AC49:AJ49"/>
    <mergeCell ref="AK49:AR49"/>
    <mergeCell ref="AS49:AZ49"/>
    <mergeCell ref="A55:BL55"/>
    <mergeCell ref="AC50:AJ50"/>
    <mergeCell ref="AK50:AR50"/>
    <mergeCell ref="AS50:AZ50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7:BL67"/>
    <mergeCell ref="AB62:AI62"/>
    <mergeCell ref="AJ62:AQ62"/>
    <mergeCell ref="AR62:AY62"/>
    <mergeCell ref="A63:C63"/>
    <mergeCell ref="AJ63:AQ63"/>
    <mergeCell ref="AR63:AY63"/>
    <mergeCell ref="A64:C64"/>
    <mergeCell ref="D64:AA64"/>
    <mergeCell ref="AB64:AI64"/>
    <mergeCell ref="AJ64:AQ64"/>
    <mergeCell ref="AR64:AY6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112:H112"/>
    <mergeCell ref="A50:C50"/>
    <mergeCell ref="D50:AB50"/>
    <mergeCell ref="A53:C53"/>
    <mergeCell ref="D53:AB53"/>
    <mergeCell ref="A62:C62"/>
    <mergeCell ref="D62:AA62"/>
    <mergeCell ref="A106:AS106"/>
    <mergeCell ref="A107:AS107"/>
    <mergeCell ref="A109:V109"/>
    <mergeCell ref="W110:AM110"/>
    <mergeCell ref="AO110:BG110"/>
    <mergeCell ref="A103:V103"/>
    <mergeCell ref="W104:AM104"/>
    <mergeCell ref="AO104:BG104"/>
    <mergeCell ref="A105:F105"/>
    <mergeCell ref="BE70:BL70"/>
    <mergeCell ref="A65:C65"/>
    <mergeCell ref="D65:AA65"/>
    <mergeCell ref="AB65:AI65"/>
    <mergeCell ref="AJ65:AQ65"/>
    <mergeCell ref="AR65:AY65"/>
    <mergeCell ref="D63:AA63"/>
    <mergeCell ref="AB63:AI63"/>
    <mergeCell ref="BE72:BL72"/>
    <mergeCell ref="A73:F73"/>
    <mergeCell ref="G73:Y73"/>
    <mergeCell ref="AO73:AV73"/>
    <mergeCell ref="AW73:BD73"/>
    <mergeCell ref="BE73:BL73"/>
    <mergeCell ref="A72:F72"/>
    <mergeCell ref="G72:Y72"/>
    <mergeCell ref="AE72:AN72"/>
    <mergeCell ref="AO72:AV72"/>
    <mergeCell ref="AW72:BD72"/>
    <mergeCell ref="Z72:AD78"/>
    <mergeCell ref="AE73:AN78"/>
    <mergeCell ref="BE74:BL74"/>
    <mergeCell ref="A75:F75"/>
    <mergeCell ref="G75:Y75"/>
    <mergeCell ref="AO75:AV75"/>
    <mergeCell ref="AW75:BD75"/>
    <mergeCell ref="BE75:BL75"/>
    <mergeCell ref="A74:F74"/>
    <mergeCell ref="G74:Y74"/>
    <mergeCell ref="AO74:AV74"/>
    <mergeCell ref="AW74:BD74"/>
    <mergeCell ref="BE76:BL76"/>
    <mergeCell ref="A77:F77"/>
    <mergeCell ref="G77:Y77"/>
    <mergeCell ref="AO77:AV77"/>
    <mergeCell ref="AW77:BD77"/>
    <mergeCell ref="BE77:BL77"/>
    <mergeCell ref="A76:F76"/>
    <mergeCell ref="G76:Y76"/>
    <mergeCell ref="AO76:AV76"/>
    <mergeCell ref="AW76:BD76"/>
    <mergeCell ref="BE78:BL78"/>
    <mergeCell ref="A81:F81"/>
    <mergeCell ref="G81:Y81"/>
    <mergeCell ref="AO81:AV81"/>
    <mergeCell ref="AW81:BD81"/>
    <mergeCell ref="BE81:BL81"/>
    <mergeCell ref="A78:F78"/>
    <mergeCell ref="G78:Y78"/>
    <mergeCell ref="AO78:AV78"/>
    <mergeCell ref="AW78:BD78"/>
    <mergeCell ref="A79:F79"/>
    <mergeCell ref="G79:Y79"/>
    <mergeCell ref="AO79:AV79"/>
    <mergeCell ref="AW79:BD79"/>
    <mergeCell ref="BE79:BL79"/>
    <mergeCell ref="Z79:A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9:F89"/>
    <mergeCell ref="G89:Y89"/>
    <mergeCell ref="Z89:AD89"/>
    <mergeCell ref="AE89:AN89"/>
    <mergeCell ref="AO89:AV89"/>
    <mergeCell ref="AW89:BD89"/>
    <mergeCell ref="BE89:BL89"/>
    <mergeCell ref="A87:F87"/>
    <mergeCell ref="G87:Y87"/>
    <mergeCell ref="Z87:AD87"/>
    <mergeCell ref="AE87:AN87"/>
    <mergeCell ref="AO87:AV87"/>
    <mergeCell ref="AW87:BD87"/>
    <mergeCell ref="A88:F88"/>
    <mergeCell ref="G88:Y88"/>
    <mergeCell ref="Z88:AD88"/>
    <mergeCell ref="AE88:AN88"/>
    <mergeCell ref="AO88:AV88"/>
    <mergeCell ref="AW88:BD88"/>
    <mergeCell ref="BE88:BL88"/>
    <mergeCell ref="BE93:BL93"/>
    <mergeCell ref="A92:F92"/>
    <mergeCell ref="G92:Y92"/>
    <mergeCell ref="Z92:AD92"/>
    <mergeCell ref="AE92:AN92"/>
    <mergeCell ref="AO92:AV92"/>
    <mergeCell ref="AW92:BD92"/>
    <mergeCell ref="AO94:AV94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100:BL100"/>
    <mergeCell ref="A100:F100"/>
    <mergeCell ref="G100:Y100"/>
    <mergeCell ref="Z100:AD100"/>
    <mergeCell ref="AE100:AN100"/>
    <mergeCell ref="AO100:AV100"/>
    <mergeCell ref="AW100:BD100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A98:F98"/>
    <mergeCell ref="G98:Y98"/>
    <mergeCell ref="Z98:AD98"/>
    <mergeCell ref="G82:Y82"/>
    <mergeCell ref="AO82:AV82"/>
    <mergeCell ref="AW82:BD82"/>
    <mergeCell ref="BE82:BL8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9:BL99"/>
    <mergeCell ref="A80:F80"/>
    <mergeCell ref="G80:Y80"/>
    <mergeCell ref="AO80:AV80"/>
    <mergeCell ref="AW80:BD80"/>
    <mergeCell ref="BE80:BL80"/>
    <mergeCell ref="D52:AB52"/>
    <mergeCell ref="AC52:AJ52"/>
    <mergeCell ref="AK52:AR52"/>
    <mergeCell ref="AS52:AZ52"/>
    <mergeCell ref="A99:F99"/>
    <mergeCell ref="G99:Y99"/>
    <mergeCell ref="Z99:AD99"/>
    <mergeCell ref="AE99:AN99"/>
    <mergeCell ref="AO99:AV99"/>
    <mergeCell ref="AW99:BD99"/>
    <mergeCell ref="Z82:AD82"/>
    <mergeCell ref="AE79:AN81"/>
    <mergeCell ref="AE82:AN82"/>
    <mergeCell ref="AE98:AN98"/>
    <mergeCell ref="AO98:AV98"/>
    <mergeCell ref="AW98:BD98"/>
    <mergeCell ref="BE98:BL98"/>
    <mergeCell ref="A82:F82"/>
  </mergeCells>
  <conditionalFormatting sqref="G71:L71">
    <cfRule type="cellIs" dxfId="53" priority="55" stopIfTrue="1" operator="equal">
      <formula>$G70</formula>
    </cfRule>
  </conditionalFormatting>
  <conditionalFormatting sqref="D49">
    <cfRule type="cellIs" dxfId="52" priority="56" stopIfTrue="1" operator="equal">
      <formula>$D48</formula>
    </cfRule>
  </conditionalFormatting>
  <conditionalFormatting sqref="A71:F71">
    <cfRule type="cellIs" dxfId="51" priority="57" stopIfTrue="1" operator="equal">
      <formula>0</formula>
    </cfRule>
  </conditionalFormatting>
  <conditionalFormatting sqref="D50:D51">
    <cfRule type="cellIs" dxfId="50" priority="54" stopIfTrue="1" operator="equal">
      <formula>$D49</formula>
    </cfRule>
  </conditionalFormatting>
  <conditionalFormatting sqref="D53">
    <cfRule type="cellIs" dxfId="49" priority="53" stopIfTrue="1" operator="equal">
      <formula>$D50</formula>
    </cfRule>
  </conditionalFormatting>
  <conditionalFormatting sqref="G72">
    <cfRule type="cellIs" dxfId="48" priority="50" stopIfTrue="1" operator="equal">
      <formula>$G71</formula>
    </cfRule>
  </conditionalFormatting>
  <conditionalFormatting sqref="A72:F72">
    <cfRule type="cellIs" dxfId="47" priority="51" stopIfTrue="1" operator="equal">
      <formula>0</formula>
    </cfRule>
  </conditionalFormatting>
  <conditionalFormatting sqref="G73">
    <cfRule type="cellIs" dxfId="46" priority="48" stopIfTrue="1" operator="equal">
      <formula>$G72</formula>
    </cfRule>
  </conditionalFormatting>
  <conditionalFormatting sqref="A73:F73">
    <cfRule type="cellIs" dxfId="45" priority="49" stopIfTrue="1" operator="equal">
      <formula>0</formula>
    </cfRule>
  </conditionalFormatting>
  <conditionalFormatting sqref="G74">
    <cfRule type="cellIs" dxfId="44" priority="46" stopIfTrue="1" operator="equal">
      <formula>$G73</formula>
    </cfRule>
  </conditionalFormatting>
  <conditionalFormatting sqref="A74:F74">
    <cfRule type="cellIs" dxfId="43" priority="47" stopIfTrue="1" operator="equal">
      <formula>0</formula>
    </cfRule>
  </conditionalFormatting>
  <conditionalFormatting sqref="G75">
    <cfRule type="cellIs" dxfId="42" priority="44" stopIfTrue="1" operator="equal">
      <formula>$G74</formula>
    </cfRule>
  </conditionalFormatting>
  <conditionalFormatting sqref="A75:F75">
    <cfRule type="cellIs" dxfId="41" priority="45" stopIfTrue="1" operator="equal">
      <formula>0</formula>
    </cfRule>
  </conditionalFormatting>
  <conditionalFormatting sqref="G76">
    <cfRule type="cellIs" dxfId="40" priority="42" stopIfTrue="1" operator="equal">
      <formula>$G75</formula>
    </cfRule>
  </conditionalFormatting>
  <conditionalFormatting sqref="A76:F76">
    <cfRule type="cellIs" dxfId="39" priority="43" stopIfTrue="1" operator="equal">
      <formula>0</formula>
    </cfRule>
  </conditionalFormatting>
  <conditionalFormatting sqref="G77">
    <cfRule type="cellIs" dxfId="38" priority="40" stopIfTrue="1" operator="equal">
      <formula>$G76</formula>
    </cfRule>
  </conditionalFormatting>
  <conditionalFormatting sqref="A77:F77">
    <cfRule type="cellIs" dxfId="37" priority="41" stopIfTrue="1" operator="equal">
      <formula>0</formula>
    </cfRule>
  </conditionalFormatting>
  <conditionalFormatting sqref="G78:G80">
    <cfRule type="cellIs" dxfId="36" priority="38" stopIfTrue="1" operator="equal">
      <formula>$G77</formula>
    </cfRule>
  </conditionalFormatting>
  <conditionalFormatting sqref="A78:F78 A79:A80">
    <cfRule type="cellIs" dxfId="35" priority="39" stopIfTrue="1" operator="equal">
      <formula>0</formula>
    </cfRule>
  </conditionalFormatting>
  <conditionalFormatting sqref="G81:G82">
    <cfRule type="cellIs" dxfId="34" priority="36" stopIfTrue="1" operator="equal">
      <formula>$G78</formula>
    </cfRule>
  </conditionalFormatting>
  <conditionalFormatting sqref="A81:F81 A82">
    <cfRule type="cellIs" dxfId="33" priority="37" stopIfTrue="1" operator="equal">
      <formula>0</formula>
    </cfRule>
  </conditionalFormatting>
  <conditionalFormatting sqref="G83">
    <cfRule type="cellIs" dxfId="32" priority="34" stopIfTrue="1" operator="equal">
      <formula>$G81</formula>
    </cfRule>
  </conditionalFormatting>
  <conditionalFormatting sqref="A83:F83">
    <cfRule type="cellIs" dxfId="31" priority="35" stopIfTrue="1" operator="equal">
      <formula>0</formula>
    </cfRule>
  </conditionalFormatting>
  <conditionalFormatting sqref="G84">
    <cfRule type="cellIs" dxfId="30" priority="32" stopIfTrue="1" operator="equal">
      <formula>$G83</formula>
    </cfRule>
  </conditionalFormatting>
  <conditionalFormatting sqref="A84:F84">
    <cfRule type="cellIs" dxfId="29" priority="33" stopIfTrue="1" operator="equal">
      <formula>0</formula>
    </cfRule>
  </conditionalFormatting>
  <conditionalFormatting sqref="G85">
    <cfRule type="cellIs" dxfId="28" priority="30" stopIfTrue="1" operator="equal">
      <formula>$G84</formula>
    </cfRule>
  </conditionalFormatting>
  <conditionalFormatting sqref="A85:F85">
    <cfRule type="cellIs" dxfId="27" priority="31" stopIfTrue="1" operator="equal">
      <formula>0</formula>
    </cfRule>
  </conditionalFormatting>
  <conditionalFormatting sqref="G86">
    <cfRule type="cellIs" dxfId="26" priority="28" stopIfTrue="1" operator="equal">
      <formula>$G85</formula>
    </cfRule>
  </conditionalFormatting>
  <conditionalFormatting sqref="A86:F86">
    <cfRule type="cellIs" dxfId="25" priority="29" stopIfTrue="1" operator="equal">
      <formula>0</formula>
    </cfRule>
  </conditionalFormatting>
  <conditionalFormatting sqref="G87:G88">
    <cfRule type="cellIs" dxfId="24" priority="26" stopIfTrue="1" operator="equal">
      <formula>$G86</formula>
    </cfRule>
  </conditionalFormatting>
  <conditionalFormatting sqref="A87:F87 A88">
    <cfRule type="cellIs" dxfId="23" priority="27" stopIfTrue="1" operator="equal">
      <formula>0</formula>
    </cfRule>
  </conditionalFormatting>
  <conditionalFormatting sqref="G89">
    <cfRule type="cellIs" dxfId="22" priority="24" stopIfTrue="1" operator="equal">
      <formula>$G87</formula>
    </cfRule>
  </conditionalFormatting>
  <conditionalFormatting sqref="A89:F89">
    <cfRule type="cellIs" dxfId="21" priority="25" stopIfTrue="1" operator="equal">
      <formula>0</formula>
    </cfRule>
  </conditionalFormatting>
  <conditionalFormatting sqref="G90">
    <cfRule type="cellIs" dxfId="20" priority="22" stopIfTrue="1" operator="equal">
      <formula>$G89</formula>
    </cfRule>
  </conditionalFormatting>
  <conditionalFormatting sqref="A90:F90">
    <cfRule type="cellIs" dxfId="19" priority="23" stopIfTrue="1" operator="equal">
      <formula>0</formula>
    </cfRule>
  </conditionalFormatting>
  <conditionalFormatting sqref="G91">
    <cfRule type="cellIs" dxfId="18" priority="20" stopIfTrue="1" operator="equal">
      <formula>$G90</formula>
    </cfRule>
  </conditionalFormatting>
  <conditionalFormatting sqref="A91:F91">
    <cfRule type="cellIs" dxfId="17" priority="21" stopIfTrue="1" operator="equal">
      <formula>0</formula>
    </cfRule>
  </conditionalFormatting>
  <conditionalFormatting sqref="G92">
    <cfRule type="cellIs" dxfId="16" priority="18" stopIfTrue="1" operator="equal">
      <formula>$G91</formula>
    </cfRule>
  </conditionalFormatting>
  <conditionalFormatting sqref="A92:F92">
    <cfRule type="cellIs" dxfId="15" priority="19" stopIfTrue="1" operator="equal">
      <formula>0</formula>
    </cfRule>
  </conditionalFormatting>
  <conditionalFormatting sqref="G93">
    <cfRule type="cellIs" dxfId="14" priority="16" stopIfTrue="1" operator="equal">
      <formula>$G92</formula>
    </cfRule>
  </conditionalFormatting>
  <conditionalFormatting sqref="A93:F93">
    <cfRule type="cellIs" dxfId="13" priority="17" stopIfTrue="1" operator="equal">
      <formula>0</formula>
    </cfRule>
  </conditionalFormatting>
  <conditionalFormatting sqref="G94">
    <cfRule type="cellIs" dxfId="12" priority="14" stopIfTrue="1" operator="equal">
      <formula>$G93</formula>
    </cfRule>
  </conditionalFormatting>
  <conditionalFormatting sqref="A94:F94">
    <cfRule type="cellIs" dxfId="11" priority="15" stopIfTrue="1" operator="equal">
      <formula>0</formula>
    </cfRule>
  </conditionalFormatting>
  <conditionalFormatting sqref="G95">
    <cfRule type="cellIs" dxfId="10" priority="12" stopIfTrue="1" operator="equal">
      <formula>$G94</formula>
    </cfRule>
  </conditionalFormatting>
  <conditionalFormatting sqref="A95:F95">
    <cfRule type="cellIs" dxfId="9" priority="13" stopIfTrue="1" operator="equal">
      <formula>0</formula>
    </cfRule>
  </conditionalFormatting>
  <conditionalFormatting sqref="G96">
    <cfRule type="cellIs" dxfId="8" priority="10" stopIfTrue="1" operator="equal">
      <formula>$G95</formula>
    </cfRule>
  </conditionalFormatting>
  <conditionalFormatting sqref="A96:F96">
    <cfRule type="cellIs" dxfId="7" priority="11" stopIfTrue="1" operator="equal">
      <formula>0</formula>
    </cfRule>
  </conditionalFormatting>
  <conditionalFormatting sqref="G97:G98">
    <cfRule type="cellIs" dxfId="6" priority="8" stopIfTrue="1" operator="equal">
      <formula>$G96</formula>
    </cfRule>
  </conditionalFormatting>
  <conditionalFormatting sqref="A97:F97 A98">
    <cfRule type="cellIs" dxfId="5" priority="9" stopIfTrue="1" operator="equal">
      <formula>0</formula>
    </cfRule>
  </conditionalFormatting>
  <conditionalFormatting sqref="G100">
    <cfRule type="cellIs" dxfId="4" priority="6" stopIfTrue="1" operator="equal">
      <formula>$G97</formula>
    </cfRule>
  </conditionalFormatting>
  <conditionalFormatting sqref="A100:F100">
    <cfRule type="cellIs" dxfId="3" priority="7" stopIfTrue="1" operator="equal">
      <formula>0</formula>
    </cfRule>
  </conditionalFormatting>
  <conditionalFormatting sqref="G99">
    <cfRule type="cellIs" dxfId="2" priority="2" stopIfTrue="1" operator="equal">
      <formula>$G96</formula>
    </cfRule>
  </conditionalFormatting>
  <conditionalFormatting sqref="A99:F99">
    <cfRule type="cellIs" dxfId="1" priority="3" stopIfTrue="1" operator="equal">
      <formula>0</formula>
    </cfRule>
  </conditionalFormatting>
  <conditionalFormatting sqref="D52">
    <cfRule type="cellIs" dxfId="0" priority="1" stopIfTrue="1" operator="equal">
      <formula>$D51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1113132</vt:lpstr>
      <vt:lpstr>'1113132'!Область_друку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2022-01-19T07:38:49Z</cp:lastPrinted>
  <dcterms:created xsi:type="dcterms:W3CDTF">2016-08-15T09:54:21Z</dcterms:created>
  <dcterms:modified xsi:type="dcterms:W3CDTF">2023-04-19T12:51:48Z</dcterms:modified>
</cp:coreProperties>
</file>