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Квітень\1904\Паспорти уравління молоді та спорту 2023\"/>
    </mc:Choice>
  </mc:AlternateContent>
  <bookViews>
    <workbookView xWindow="0" yWindow="0" windowWidth="28800" windowHeight="12435"/>
  </bookViews>
  <sheets>
    <sheet name="1115031" sheetId="9" r:id="rId1"/>
  </sheets>
  <definedNames>
    <definedName name="_xlnm.Print_Area" localSheetId="0">'1115031'!$A$1:$BM$111</definedName>
  </definedNames>
  <calcPr calcId="152511"/>
</workbook>
</file>

<file path=xl/calcChain.xml><?xml version="1.0" encoding="utf-8"?>
<calcChain xmlns="http://schemas.openxmlformats.org/spreadsheetml/2006/main">
  <c r="AW92" i="9" l="1"/>
  <c r="BE92" i="9" l="1"/>
  <c r="BE86" i="9" l="1"/>
  <c r="AW80" i="9"/>
  <c r="BE80" i="9" l="1"/>
  <c r="AW97" i="9" l="1"/>
  <c r="AO97" i="9"/>
  <c r="BE97" i="9" l="1"/>
  <c r="AO89" i="9"/>
  <c r="AO84" i="9"/>
  <c r="AO79" i="9"/>
  <c r="AC56" i="9"/>
  <c r="AO75" i="9" s="1"/>
  <c r="BE75" i="9" s="1"/>
  <c r="AS56" i="9" l="1"/>
  <c r="AO91" i="9"/>
  <c r="BE79" i="9"/>
  <c r="AW84" i="9"/>
  <c r="AW91" i="9" s="1"/>
  <c r="AW79" i="9"/>
  <c r="AS55" i="9" l="1"/>
  <c r="AK51" i="9"/>
  <c r="AK57" i="9" s="1"/>
  <c r="I23" i="9"/>
  <c r="AS22" i="9"/>
  <c r="AC50" i="9" s="1"/>
  <c r="AO74" i="9" l="1"/>
  <c r="AC57" i="9"/>
  <c r="AS57" i="9" s="1"/>
  <c r="AW96" i="9"/>
  <c r="BE89" i="9"/>
  <c r="BE85" i="9"/>
  <c r="BE76" i="9"/>
  <c r="AO88" i="9" l="1"/>
  <c r="AJ65" i="9"/>
  <c r="AW74" i="9" s="1"/>
  <c r="AW88" i="9" s="1"/>
  <c r="AS54" i="9"/>
  <c r="AS53" i="9"/>
  <c r="AS50" i="9"/>
  <c r="BE74" i="9" l="1"/>
  <c r="AB65" i="9"/>
  <c r="AB66" i="9" s="1"/>
  <c r="AR65" i="9" l="1"/>
  <c r="BE96" i="9" l="1"/>
  <c r="BE95" i="9"/>
  <c r="BE94" i="9"/>
  <c r="BE84" i="9" l="1"/>
  <c r="BE91" i="9" s="1"/>
  <c r="BE83" i="9"/>
  <c r="BE82" i="9"/>
  <c r="BE78" i="9"/>
  <c r="BE77" i="9"/>
  <c r="U22" i="9" l="1"/>
  <c r="AJ66" i="9" l="1"/>
  <c r="AR66" i="9" s="1"/>
  <c r="AS52" i="9"/>
  <c r="AS51" i="9"/>
  <c r="BE88" i="9" l="1"/>
</calcChain>
</file>

<file path=xl/sharedStrings.xml><?xml version="1.0" encoding="utf-8"?>
<sst xmlns="http://schemas.openxmlformats.org/spreadsheetml/2006/main" count="206" uniqueCount="145">
  <si>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</si>
  <si>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</si>
  <si>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</si>
  <si>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</si>
  <si>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</si>
  <si>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</si>
  <si>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</si>
  <si>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</si>
  <si>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</si>
  <si>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</si>
  <si>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</si>
  <si>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</si>
  <si>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</si>
  <si>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</si>
  <si>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</si>
  <si>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</si>
  <si>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</si>
  <si>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</si>
  <si>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</si>
  <si>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</si>
  <si>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</si>
  <si>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</si>
  <si>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</si>
  <si>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</si>
  <si>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</si>
  <si>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</si>
  <si>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</si>
  <si>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</si>
  <si>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</si>
  <si>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</si>
  <si>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</si>
  <si>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</si>
  <si>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</si>
  <si>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</si>
  <si>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</si>
  <si>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</si>
  <si>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</si>
  <si>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</si>
  <si>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</si>
  <si>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</si>
  <si>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</si>
  <si>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</si>
  <si>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</si>
  <si>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</si>
  <si>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</si>
  <si>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</si>
  <si>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</si>
  <si>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</si>
  <si>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</si>
  <si>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</si>
  <si>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</si>
  <si>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</si>
  <si>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</si>
  <si>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</si>
  <si>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</si>
  <si>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</si>
  <si>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</si>
  <si>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</si>
  <si>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</si>
  <si>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</si>
  <si>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</si>
  <si>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</si>
  <si>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</si>
  <si>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</si>
  <si>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</si>
  <si>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</si>
  <si>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</si>
  <si>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</si>
  <si>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кількість</t>
  </si>
  <si>
    <t>ефективності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</si>
  <si>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</si>
  <si>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</si>
  <si>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</si>
  <si>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</si>
  <si>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</si>
  <si>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</si>
  <si>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</si>
  <si>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</si>
  <si>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</si>
  <si>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</si>
  <si>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 xml:space="preserve"> розрахунок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</si>
  <si>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</si>
  <si>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</si>
  <si>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</si>
  <si>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школами.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</si>
  <si>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</si>
  <si>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зведення планів по мережі, штатах</t>
  </si>
  <si>
    <t>зведені кошториси</t>
  </si>
  <si>
    <t>штатний розпис, тарификація</t>
  </si>
  <si>
    <t>тарифікаційні списки</t>
  </si>
  <si>
    <t>обсяг витрат на придбання спортивного інвентаря</t>
  </si>
  <si>
    <t xml:space="preserve">        кошторис</t>
  </si>
  <si>
    <t xml:space="preserve">     журнал обліку_x000D_
          змагань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</si>
  <si>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</si>
  <si>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</si>
  <si>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 xml:space="preserve">          розрахунок</t>
  </si>
  <si>
    <t>середня вартість одиниці придбаного малоцінного спортивного обладнання та інвентарю для комунальних дитячо-юнацьких спортивних шкіл</t>
  </si>
  <si>
    <t>динаміка кількості підготовлених у комунальних ДЮСШ майстрів спорту України/кандидатів у майстри спорту України; спортсменів-розрядників в порівнянні з минулим роком</t>
  </si>
  <si>
    <t>динаміка кількості учнів комунальної дитячо-юнацької спортивної школи, які здобули призові місця в регіональних спортивних змаганнях в порівнянні з минулим роком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</si>
  <si>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</si>
  <si>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1115031</t>
  </si>
  <si>
    <t>Утримання та навчально-тренувальна робота комунальних дитячо-юнацьких спортивних шкіл</t>
  </si>
  <si>
    <t>5031</t>
  </si>
  <si>
    <t>грн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</si>
  <si>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</si>
  <si>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</si>
  <si>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</si>
  <si>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</si>
  <si>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учнів, що взяли участь у регіональних спортивних змаганнях</t>
  </si>
  <si>
    <t xml:space="preserve">кількість комунальних дитячо-юнацьких спортивних шкіл </t>
  </si>
  <si>
    <t xml:space="preserve">обсяг витрат на утримання комунальних дитячо-юнацьких спортивних шкіл </t>
  </si>
  <si>
    <t>у тому числі тренерів</t>
  </si>
  <si>
    <t>кількість учнів комунальних дитячо-юнацьких спортивних шкіл, в т.ч.</t>
  </si>
  <si>
    <t>кількість придбаного малоцінного спортивного обладнання та інвентарю для комунальних дитячо-юнацьких спортивних шкіл</t>
  </si>
  <si>
    <t>середньомісячна заробітна плата працівника дитячо-юнацької спортивної школи</t>
  </si>
  <si>
    <t xml:space="preserve">штатна чисельність працівників комунальних дитячо-юнацьких спортивних шкіл, видатки на утримання яких здійснюються з бюджету  </t>
  </si>
  <si>
    <t>одиниць</t>
  </si>
  <si>
    <t>Створення належних умов для функціонування ДЮСШ</t>
  </si>
  <si>
    <t>Оновлення матеріально-технічної бази ДЮСШ</t>
  </si>
  <si>
    <t>бюджетної програми місцевого бюджету на 2023  рік</t>
  </si>
  <si>
    <t>Коригування проєктно-кошторисної  документації на об’єкт: Реконструкція футбольного поля під штучним покриттям Хмельницької дитячо-юнацької спортивної школи № 1 по вул.Спортивній,17 в м. Хмельницькому, в т.ч. експертиза.</t>
  </si>
  <si>
    <t xml:space="preserve"> Коригування проектно-кошторисної документації на об'єкт "Капітальний ремонт даху спортивного комплексу по вул. Спортивній, 16, в м. Хмельницький" та експертиза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</si>
  <si>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</si>
  <si>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</si>
  <si>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обсяг витрат на оздоровлення дітей у літніх спортивно-оздоровчих таборахз денним перебуванням</t>
  </si>
  <si>
    <t>середні витрати на оздоровлення однієї дитини у літніх спортивно-оздоровчих таборах з денним перебуванням</t>
  </si>
  <si>
    <t>розрахунок</t>
  </si>
  <si>
    <t xml:space="preserve"> Реконструкція футбольного поля під штучним покриттям Хмельницької дитячо-юнацької спортивної школи №1 по вул.Спортивній,17 в м. Хмельницькому 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</si>
  <si>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позачергової двадцять другої сесії Хмельницької міської ради від 21.12.2022 року №12 "Про бюджет Хмельницької міської територіальної громади на 2023 рік", рішення сесії  Хмельницької  міської ради від 28.03.2023 року №8 «Про внесення змін до бюджету Хмельницької міської територіальної громади на 2023 рік».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</si>
  <si>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</si>
  <si>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</si>
  <si>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</si>
  <si>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 xml:space="preserve"> кошторис</t>
  </si>
  <si>
    <t>рівень погашення кредиторської заборгованості за 2022 рік</t>
  </si>
  <si>
    <t>Виготовлення проєктно-кошторисної документації на капітальний ремонт даху нежитлового приміщення площею 840,8 м.кв. по вул. Проскурівській, 66 у м. Хмельницькому та проведення експертизи для підготовки до опалювального сезону та заходи з енергозбереження</t>
  </si>
  <si>
    <t xml:space="preserve">кількість дітей, яких планується оздоровити у літніх спортивно-оздоровчих таборах з денним перебуванням </t>
  </si>
  <si>
    <t>обсяг витрат по об'єкту "Реконструкція футбольного поля під штучним покриттям Хмельницької дитячо-юнацької спортивної школи №1 по вул.Спортивній,17 в м. Хмельницькому" ( в тому числі коригування проєктно-кошторисної документації)</t>
  </si>
  <si>
    <r>
      <t>м</t>
    </r>
    <r>
      <rPr>
        <sz val="10"/>
        <rFont val="Calibri"/>
        <family val="2"/>
        <charset val="204"/>
      </rPr>
      <t>²</t>
    </r>
  </si>
  <si>
    <t>проєктно-кошторисна документація</t>
  </si>
  <si>
    <t>рівень готовності виконання робіт по по об'єкту "Реконструкція футбольного поля під штучним покриттям Хмельницької дитячо-юнацької спортивної школи №1 по вул.Спортивній, 17 в м.Хмельницькому"</t>
  </si>
  <si>
    <t>площа футбольного поля, на якому проводиться роботи з реконструкції</t>
  </si>
  <si>
    <t>середні витрати на 1 м²  виконання робіт по реконструкції футбольного поля</t>
  </si>
  <si>
    <t>8-а</t>
  </si>
  <si>
    <t>Наказ  від   10.04.2023 р.</t>
  </si>
  <si>
    <t>10.04.2023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</si>
</sst>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/>
    <xf numFmtId="0" fontId="8" fillId="0" borderId="0" xfId="0" applyFont="1" applyFill="1"/>
    <xf numFmtId="0" fontId="2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4" xfId="0" quotePrefix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zoomScaleNormal="100" zoomScaleSheetLayoutView="100" workbookViewId="0">
      <selection activeCell="A110" sqref="A110:H110"/>
    </sheetView>
  </sheetViews>
  <sheetFormatPr defaultColWidth="9.140625" defaultRowHeight="12.75" x14ac:dyDescent="0.2"/>
  <cols>
    <col min="1" max="39" width="2.85546875" style="1" customWidth="1"/>
    <col min="40" max="40" width="0.57031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82" t="s">
        <v>35</v>
      </c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</row>
    <row r="2" spans="1:77" ht="15.95" customHeight="1" x14ac:dyDescent="0.2">
      <c r="AO2" s="153" t="s">
        <v>0</v>
      </c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77" ht="15" hidden="1" customHeight="1" x14ac:dyDescent="0.2">
      <c r="AO3" s="183" t="s">
        <v>73</v>
      </c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</row>
    <row r="4" spans="1:77" ht="16.5" customHeight="1" x14ac:dyDescent="0.2">
      <c r="AO4" s="184" t="s">
        <v>74</v>
      </c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</row>
    <row r="5" spans="1:77" ht="9" customHeight="1" x14ac:dyDescent="0.2">
      <c r="AO5" s="185" t="s">
        <v>20</v>
      </c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</row>
    <row r="6" spans="1:77" ht="7.5" customHeight="1" x14ac:dyDescent="0.2"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</row>
    <row r="7" spans="1:77" ht="12.95" customHeight="1" x14ac:dyDescent="0.2">
      <c r="AO7" s="187" t="s">
        <v>143</v>
      </c>
      <c r="AP7" s="177"/>
      <c r="AQ7" s="177"/>
      <c r="AR7" s="177"/>
      <c r="AS7" s="177"/>
      <c r="AT7" s="177"/>
      <c r="AU7" s="177"/>
      <c r="AV7" s="1" t="s">
        <v>62</v>
      </c>
      <c r="AW7" s="187" t="s">
        <v>142</v>
      </c>
      <c r="AX7" s="177"/>
      <c r="AY7" s="177"/>
      <c r="AZ7" s="177"/>
      <c r="BA7" s="177"/>
      <c r="BB7" s="177"/>
      <c r="BC7" s="177"/>
      <c r="BD7" s="177"/>
      <c r="BE7" s="177"/>
      <c r="BF7" s="177"/>
    </row>
    <row r="8" spans="1:77" x14ac:dyDescent="0.2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idden="1" x14ac:dyDescent="0.2"/>
    <row r="10" spans="1:77" ht="15.75" customHeight="1" x14ac:dyDescent="0.2">
      <c r="A10" s="188" t="s">
        <v>21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</row>
    <row r="11" spans="1:77" ht="15.75" customHeight="1" x14ac:dyDescent="0.2">
      <c r="A11" s="188" t="s">
        <v>119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1" t="s">
        <v>52</v>
      </c>
      <c r="B13" s="174" t="s">
        <v>72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30"/>
      <c r="N13" s="176" t="s">
        <v>74</v>
      </c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31"/>
      <c r="AU13" s="174" t="s">
        <v>76</v>
      </c>
      <c r="AV13" s="175"/>
      <c r="AW13" s="175"/>
      <c r="AX13" s="175"/>
      <c r="AY13" s="175"/>
      <c r="AZ13" s="175"/>
      <c r="BA13" s="175"/>
      <c r="BB13" s="175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172" t="s">
        <v>55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29"/>
      <c r="N14" s="173" t="s">
        <v>61</v>
      </c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29"/>
      <c r="AU14" s="172" t="s">
        <v>54</v>
      </c>
      <c r="AV14" s="172"/>
      <c r="AW14" s="172"/>
      <c r="AX14" s="172"/>
      <c r="AY14" s="172"/>
      <c r="AZ14" s="172"/>
      <c r="BA14" s="172"/>
      <c r="BB14" s="172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4.1" customHeight="1" x14ac:dyDescent="0.2">
      <c r="A16" s="32" t="s">
        <v>4</v>
      </c>
      <c r="B16" s="174" t="s">
        <v>79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30"/>
      <c r="N16" s="176" t="s">
        <v>78</v>
      </c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31"/>
      <c r="AU16" s="174" t="s">
        <v>76</v>
      </c>
      <c r="AV16" s="175"/>
      <c r="AW16" s="175"/>
      <c r="AX16" s="175"/>
      <c r="AY16" s="175"/>
      <c r="AZ16" s="175"/>
      <c r="BA16" s="175"/>
      <c r="BB16" s="175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172" t="s">
        <v>55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29"/>
      <c r="N17" s="173" t="s">
        <v>60</v>
      </c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29"/>
      <c r="AU17" s="172" t="s">
        <v>54</v>
      </c>
      <c r="AV17" s="172"/>
      <c r="AW17" s="172"/>
      <c r="AX17" s="172"/>
      <c r="AY17" s="172"/>
      <c r="AZ17" s="172"/>
      <c r="BA17" s="172"/>
      <c r="BB17" s="172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27.95" customHeight="1" x14ac:dyDescent="0.2">
      <c r="A19" s="21" t="s">
        <v>53</v>
      </c>
      <c r="B19" s="174" t="s">
        <v>100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N19" s="174" t="s">
        <v>102</v>
      </c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22"/>
      <c r="AA19" s="174" t="s">
        <v>83</v>
      </c>
      <c r="AB19" s="175"/>
      <c r="AC19" s="175"/>
      <c r="AD19" s="175"/>
      <c r="AE19" s="175"/>
      <c r="AF19" s="175"/>
      <c r="AG19" s="175"/>
      <c r="AH19" s="175"/>
      <c r="AI19" s="175"/>
      <c r="AJ19" s="22"/>
      <c r="AK19" s="180" t="s">
        <v>101</v>
      </c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22"/>
      <c r="BE19" s="189" t="s">
        <v>129</v>
      </c>
      <c r="BF19" s="190"/>
      <c r="BG19" s="190"/>
      <c r="BH19" s="190"/>
      <c r="BI19" s="190"/>
      <c r="BJ19" s="190"/>
      <c r="BK19" s="190"/>
      <c r="BL19" s="190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172" t="s">
        <v>55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N20" s="172" t="s">
        <v>56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24"/>
      <c r="AA20" s="178" t="s">
        <v>57</v>
      </c>
      <c r="AB20" s="178"/>
      <c r="AC20" s="178"/>
      <c r="AD20" s="178"/>
      <c r="AE20" s="178"/>
      <c r="AF20" s="178"/>
      <c r="AG20" s="178"/>
      <c r="AH20" s="178"/>
      <c r="AI20" s="178"/>
      <c r="AJ20" s="24"/>
      <c r="AK20" s="179" t="s">
        <v>58</v>
      </c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24"/>
      <c r="BE20" s="172" t="s">
        <v>59</v>
      </c>
      <c r="BF20" s="172"/>
      <c r="BG20" s="172"/>
      <c r="BH20" s="172"/>
      <c r="BI20" s="172"/>
      <c r="BJ20" s="172"/>
      <c r="BK20" s="172"/>
      <c r="BL20" s="17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65" t="s">
        <v>50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6">
        <f>AS22+I23</f>
        <v>74312975.079999998</v>
      </c>
      <c r="V22" s="166"/>
      <c r="W22" s="166"/>
      <c r="X22" s="166"/>
      <c r="Y22" s="166"/>
      <c r="Z22" s="166"/>
      <c r="AA22" s="166"/>
      <c r="AB22" s="166"/>
      <c r="AC22" s="166"/>
      <c r="AD22" s="166"/>
      <c r="AE22" s="167" t="s">
        <v>51</v>
      </c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8">
        <f>59889005+374759+447388</f>
        <v>60711152</v>
      </c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45" t="s">
        <v>23</v>
      </c>
      <c r="BE22" s="145"/>
      <c r="BF22" s="145"/>
      <c r="BG22" s="145"/>
      <c r="BH22" s="145"/>
      <c r="BI22" s="145"/>
      <c r="BJ22" s="145"/>
      <c r="BK22" s="145"/>
      <c r="BL22" s="145"/>
    </row>
    <row r="23" spans="1:79" ht="24.95" customHeight="1" x14ac:dyDescent="0.2">
      <c r="A23" s="145" t="s">
        <v>22</v>
      </c>
      <c r="B23" s="145"/>
      <c r="C23" s="145"/>
      <c r="D23" s="145"/>
      <c r="E23" s="145"/>
      <c r="F23" s="145"/>
      <c r="G23" s="145"/>
      <c r="H23" s="145"/>
      <c r="I23" s="166">
        <f>2164490+577000+432398+10427935.08</f>
        <v>13601823.08</v>
      </c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45" t="s">
        <v>24</v>
      </c>
      <c r="U23" s="145"/>
      <c r="V23" s="145"/>
      <c r="W23" s="14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53" t="s">
        <v>37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</row>
    <row r="26" spans="1:79" s="36" customFormat="1" ht="62.45" customHeight="1" x14ac:dyDescent="0.2">
      <c r="A26" s="163" t="s">
        <v>128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45" t="s">
        <v>36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</row>
    <row r="29" spans="1:79" ht="21.6" customHeight="1" x14ac:dyDescent="0.2">
      <c r="A29" s="181" t="s">
        <v>28</v>
      </c>
      <c r="B29" s="181"/>
      <c r="C29" s="181"/>
      <c r="D29" s="181"/>
      <c r="E29" s="181"/>
      <c r="F29" s="181"/>
      <c r="G29" s="158" t="s">
        <v>40</v>
      </c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60"/>
    </row>
    <row r="30" spans="1:79" ht="15.75" hidden="1" x14ac:dyDescent="0.2">
      <c r="A30" s="157">
        <v>1</v>
      </c>
      <c r="B30" s="157"/>
      <c r="C30" s="157"/>
      <c r="D30" s="157"/>
      <c r="E30" s="157"/>
      <c r="F30" s="157"/>
      <c r="G30" s="158">
        <v>2</v>
      </c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60"/>
    </row>
    <row r="31" spans="1:79" ht="10.5" hidden="1" customHeight="1" x14ac:dyDescent="0.2">
      <c r="A31" s="62" t="s">
        <v>33</v>
      </c>
      <c r="B31" s="62"/>
      <c r="C31" s="62"/>
      <c r="D31" s="62"/>
      <c r="E31" s="62"/>
      <c r="F31" s="62"/>
      <c r="G31" s="112" t="s">
        <v>7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4"/>
      <c r="CA31" s="1" t="s">
        <v>49</v>
      </c>
    </row>
    <row r="32" spans="1:79" ht="20.45" customHeight="1" x14ac:dyDescent="0.2">
      <c r="A32" s="62">
        <v>1</v>
      </c>
      <c r="B32" s="62"/>
      <c r="C32" s="62"/>
      <c r="D32" s="62"/>
      <c r="E32" s="62"/>
      <c r="F32" s="62"/>
      <c r="G32" s="140" t="s">
        <v>101</v>
      </c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45" t="s">
        <v>38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</row>
    <row r="35" spans="1:79" ht="56.45" customHeight="1" x14ac:dyDescent="0.2">
      <c r="A35" s="163" t="s">
        <v>99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45" t="s">
        <v>39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</row>
    <row r="38" spans="1:79" s="45" customFormat="1" ht="14.1" customHeight="1" x14ac:dyDescent="0.2">
      <c r="A38" s="108" t="s">
        <v>28</v>
      </c>
      <c r="B38" s="108"/>
      <c r="C38" s="108"/>
      <c r="D38" s="108"/>
      <c r="E38" s="108"/>
      <c r="F38" s="108"/>
      <c r="G38" s="109" t="s">
        <v>25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1"/>
    </row>
    <row r="39" spans="1:79" ht="15.75" hidden="1" x14ac:dyDescent="0.2">
      <c r="A39" s="157">
        <v>1</v>
      </c>
      <c r="B39" s="157"/>
      <c r="C39" s="157"/>
      <c r="D39" s="157"/>
      <c r="E39" s="157"/>
      <c r="F39" s="157"/>
      <c r="G39" s="158">
        <v>2</v>
      </c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60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112" t="s">
        <v>7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4"/>
      <c r="CA40" s="1" t="s">
        <v>11</v>
      </c>
    </row>
    <row r="41" spans="1:79" ht="23.1" customHeight="1" x14ac:dyDescent="0.2">
      <c r="A41" s="62">
        <v>1</v>
      </c>
      <c r="B41" s="62"/>
      <c r="C41" s="62"/>
      <c r="D41" s="62"/>
      <c r="E41" s="62"/>
      <c r="F41" s="62"/>
      <c r="G41" s="140" t="s">
        <v>84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2"/>
      <c r="CA41" s="1" t="s">
        <v>12</v>
      </c>
    </row>
    <row r="42" spans="1:79" ht="6.6" hidden="1" customHeight="1" x14ac:dyDescent="0.2">
      <c r="A42" s="62">
        <v>2</v>
      </c>
      <c r="B42" s="62"/>
      <c r="C42" s="62"/>
      <c r="D42" s="62"/>
      <c r="E42" s="62"/>
      <c r="F42" s="62"/>
      <c r="G42" s="154" t="s">
        <v>85</v>
      </c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45" t="s">
        <v>41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146" t="s">
        <v>77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9"/>
      <c r="BB45" s="19"/>
      <c r="BC45" s="19"/>
      <c r="BD45" s="19"/>
      <c r="BE45" s="19"/>
      <c r="BF45" s="19"/>
      <c r="BG45" s="19"/>
      <c r="BH45" s="19"/>
      <c r="BI45" s="6"/>
      <c r="BJ45" s="6"/>
      <c r="BK45" s="6"/>
      <c r="BL45" s="6"/>
    </row>
    <row r="46" spans="1:79" s="45" customFormat="1" ht="15.95" customHeight="1" x14ac:dyDescent="0.2">
      <c r="A46" s="108" t="s">
        <v>28</v>
      </c>
      <c r="B46" s="108"/>
      <c r="C46" s="108"/>
      <c r="D46" s="147" t="s">
        <v>26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9"/>
      <c r="AC46" s="108" t="s">
        <v>29</v>
      </c>
      <c r="AD46" s="108"/>
      <c r="AE46" s="108"/>
      <c r="AF46" s="108"/>
      <c r="AG46" s="108"/>
      <c r="AH46" s="108"/>
      <c r="AI46" s="108"/>
      <c r="AJ46" s="108"/>
      <c r="AK46" s="108" t="s">
        <v>30</v>
      </c>
      <c r="AL46" s="108"/>
      <c r="AM46" s="108"/>
      <c r="AN46" s="108"/>
      <c r="AO46" s="108"/>
      <c r="AP46" s="108"/>
      <c r="AQ46" s="108"/>
      <c r="AR46" s="108"/>
      <c r="AS46" s="108" t="s">
        <v>27</v>
      </c>
      <c r="AT46" s="108"/>
      <c r="AU46" s="108"/>
      <c r="AV46" s="108"/>
      <c r="AW46" s="108"/>
      <c r="AX46" s="108"/>
      <c r="AY46" s="108"/>
      <c r="AZ46" s="108"/>
      <c r="BA46" s="44"/>
      <c r="BB46" s="44"/>
      <c r="BC46" s="44"/>
      <c r="BD46" s="44"/>
      <c r="BE46" s="44"/>
      <c r="BF46" s="44"/>
      <c r="BG46" s="44"/>
      <c r="BH46" s="44"/>
    </row>
    <row r="47" spans="1:79" s="45" customFormat="1" ht="8.1" customHeight="1" x14ac:dyDescent="0.2">
      <c r="A47" s="108"/>
      <c r="B47" s="108"/>
      <c r="C47" s="108"/>
      <c r="D47" s="150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2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44"/>
      <c r="BB47" s="44"/>
      <c r="BC47" s="44"/>
      <c r="BD47" s="44"/>
      <c r="BE47" s="44"/>
      <c r="BF47" s="44"/>
      <c r="BG47" s="44"/>
      <c r="BH47" s="44"/>
    </row>
    <row r="48" spans="1:79" x14ac:dyDescent="0.2">
      <c r="A48" s="62">
        <v>1</v>
      </c>
      <c r="B48" s="62"/>
      <c r="C48" s="62"/>
      <c r="D48" s="83">
        <v>2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2">
        <v>3</v>
      </c>
      <c r="AD48" s="62"/>
      <c r="AE48" s="62"/>
      <c r="AF48" s="62"/>
      <c r="AG48" s="62"/>
      <c r="AH48" s="62"/>
      <c r="AI48" s="62"/>
      <c r="AJ48" s="62"/>
      <c r="AK48" s="62">
        <v>4</v>
      </c>
      <c r="AL48" s="62"/>
      <c r="AM48" s="62"/>
      <c r="AN48" s="62"/>
      <c r="AO48" s="62"/>
      <c r="AP48" s="62"/>
      <c r="AQ48" s="62"/>
      <c r="AR48" s="62"/>
      <c r="AS48" s="62">
        <v>5</v>
      </c>
      <c r="AT48" s="62"/>
      <c r="AU48" s="62"/>
      <c r="AV48" s="62"/>
      <c r="AW48" s="62"/>
      <c r="AX48" s="62"/>
      <c r="AY48" s="62"/>
      <c r="AZ48" s="62"/>
      <c r="BA48" s="43"/>
      <c r="BB48" s="43"/>
      <c r="BC48" s="43"/>
      <c r="BD48" s="43"/>
      <c r="BE48" s="43"/>
      <c r="BF48" s="43"/>
      <c r="BG48" s="43"/>
      <c r="BH48" s="43"/>
    </row>
    <row r="49" spans="1:79" s="4" customFormat="1" ht="12.75" hidden="1" customHeight="1" x14ac:dyDescent="0.2">
      <c r="A49" s="62" t="s">
        <v>6</v>
      </c>
      <c r="B49" s="62"/>
      <c r="C49" s="62"/>
      <c r="D49" s="83" t="s">
        <v>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115" t="s">
        <v>8</v>
      </c>
      <c r="AD49" s="115"/>
      <c r="AE49" s="115"/>
      <c r="AF49" s="115"/>
      <c r="AG49" s="115"/>
      <c r="AH49" s="115"/>
      <c r="AI49" s="115"/>
      <c r="AJ49" s="115"/>
      <c r="AK49" s="115" t="s">
        <v>9</v>
      </c>
      <c r="AL49" s="115"/>
      <c r="AM49" s="115"/>
      <c r="AN49" s="115"/>
      <c r="AO49" s="115"/>
      <c r="AP49" s="115"/>
      <c r="AQ49" s="115"/>
      <c r="AR49" s="115"/>
      <c r="AS49" s="66" t="s">
        <v>10</v>
      </c>
      <c r="AT49" s="115"/>
      <c r="AU49" s="115"/>
      <c r="AV49" s="115"/>
      <c r="AW49" s="115"/>
      <c r="AX49" s="115"/>
      <c r="AY49" s="115"/>
      <c r="AZ49" s="115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7.95" customHeight="1" x14ac:dyDescent="0.2">
      <c r="A50" s="62">
        <v>1</v>
      </c>
      <c r="B50" s="62"/>
      <c r="C50" s="62"/>
      <c r="D50" s="63" t="s">
        <v>117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61">
        <f>AS22-2722</f>
        <v>60708430</v>
      </c>
      <c r="AD50" s="61"/>
      <c r="AE50" s="61"/>
      <c r="AF50" s="61"/>
      <c r="AG50" s="61"/>
      <c r="AH50" s="61"/>
      <c r="AI50" s="61"/>
      <c r="AJ50" s="61"/>
      <c r="AK50" s="70">
        <v>1793622</v>
      </c>
      <c r="AL50" s="70"/>
      <c r="AM50" s="70"/>
      <c r="AN50" s="70"/>
      <c r="AO50" s="70"/>
      <c r="AP50" s="70"/>
      <c r="AQ50" s="70"/>
      <c r="AR50" s="70"/>
      <c r="AS50" s="70">
        <f>AC50+AK50</f>
        <v>62502052</v>
      </c>
      <c r="AT50" s="70"/>
      <c r="AU50" s="70"/>
      <c r="AV50" s="70"/>
      <c r="AW50" s="70"/>
      <c r="AX50" s="70"/>
      <c r="AY50" s="70"/>
      <c r="AZ50" s="70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4.6" customHeight="1" x14ac:dyDescent="0.2">
      <c r="A51" s="62">
        <v>2</v>
      </c>
      <c r="B51" s="62"/>
      <c r="C51" s="62"/>
      <c r="D51" s="63" t="s">
        <v>118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70">
        <v>0</v>
      </c>
      <c r="AD51" s="70"/>
      <c r="AE51" s="70"/>
      <c r="AF51" s="70"/>
      <c r="AG51" s="70"/>
      <c r="AH51" s="70"/>
      <c r="AI51" s="70"/>
      <c r="AJ51" s="70"/>
      <c r="AK51" s="70">
        <f>115700+577000+432398</f>
        <v>1125098</v>
      </c>
      <c r="AL51" s="70"/>
      <c r="AM51" s="70"/>
      <c r="AN51" s="70"/>
      <c r="AO51" s="70"/>
      <c r="AP51" s="70"/>
      <c r="AQ51" s="70"/>
      <c r="AR51" s="70"/>
      <c r="AS51" s="70">
        <f t="shared" ref="AS51:AS52" si="0">AC51+AK51</f>
        <v>1125098</v>
      </c>
      <c r="AT51" s="70"/>
      <c r="AU51" s="70"/>
      <c r="AV51" s="70"/>
      <c r="AW51" s="70"/>
      <c r="AX51" s="70"/>
      <c r="AY51" s="70"/>
      <c r="AZ51" s="70"/>
      <c r="BA51" s="18"/>
      <c r="BB51" s="18"/>
      <c r="BC51" s="18"/>
      <c r="BD51" s="18"/>
      <c r="BE51" s="18"/>
      <c r="BF51" s="18"/>
      <c r="BG51" s="18"/>
      <c r="BH51" s="18"/>
    </row>
    <row r="52" spans="1:79" ht="45.95" customHeight="1" x14ac:dyDescent="0.2">
      <c r="A52" s="62">
        <v>3</v>
      </c>
      <c r="B52" s="62"/>
      <c r="C52" s="62"/>
      <c r="D52" s="63" t="s">
        <v>120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5"/>
      <c r="AC52" s="70">
        <v>0</v>
      </c>
      <c r="AD52" s="70"/>
      <c r="AE52" s="70"/>
      <c r="AF52" s="70"/>
      <c r="AG52" s="70"/>
      <c r="AH52" s="70"/>
      <c r="AI52" s="70"/>
      <c r="AJ52" s="70"/>
      <c r="AK52" s="70">
        <v>179860</v>
      </c>
      <c r="AL52" s="70"/>
      <c r="AM52" s="70"/>
      <c r="AN52" s="70"/>
      <c r="AO52" s="70"/>
      <c r="AP52" s="70"/>
      <c r="AQ52" s="70"/>
      <c r="AR52" s="70"/>
      <c r="AS52" s="70">
        <f t="shared" si="0"/>
        <v>179860</v>
      </c>
      <c r="AT52" s="70"/>
      <c r="AU52" s="70"/>
      <c r="AV52" s="70"/>
      <c r="AW52" s="70"/>
      <c r="AX52" s="70"/>
      <c r="AY52" s="70"/>
      <c r="AZ52" s="70"/>
      <c r="BA52" s="18"/>
      <c r="BB52" s="18"/>
      <c r="BC52" s="18"/>
      <c r="BD52" s="18"/>
      <c r="BE52" s="18"/>
      <c r="BF52" s="18"/>
      <c r="BG52" s="18"/>
      <c r="BH52" s="18"/>
    </row>
    <row r="53" spans="1:79" ht="52.5" customHeight="1" x14ac:dyDescent="0.2">
      <c r="A53" s="62">
        <v>4</v>
      </c>
      <c r="B53" s="62"/>
      <c r="C53" s="62"/>
      <c r="D53" s="51" t="s">
        <v>134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70">
        <v>0</v>
      </c>
      <c r="AD53" s="70"/>
      <c r="AE53" s="70"/>
      <c r="AF53" s="70"/>
      <c r="AG53" s="70"/>
      <c r="AH53" s="70"/>
      <c r="AI53" s="70"/>
      <c r="AJ53" s="70"/>
      <c r="AK53" s="70">
        <v>49900</v>
      </c>
      <c r="AL53" s="70"/>
      <c r="AM53" s="70"/>
      <c r="AN53" s="70"/>
      <c r="AO53" s="70"/>
      <c r="AP53" s="70"/>
      <c r="AQ53" s="70"/>
      <c r="AR53" s="70"/>
      <c r="AS53" s="70">
        <f t="shared" ref="AS53" si="1">AC53+AK53</f>
        <v>49900</v>
      </c>
      <c r="AT53" s="70"/>
      <c r="AU53" s="70"/>
      <c r="AV53" s="70"/>
      <c r="AW53" s="70"/>
      <c r="AX53" s="70"/>
      <c r="AY53" s="70"/>
      <c r="AZ53" s="70"/>
      <c r="BA53" s="18"/>
      <c r="BB53" s="18"/>
      <c r="BC53" s="18"/>
      <c r="BD53" s="18"/>
      <c r="BE53" s="18"/>
      <c r="BF53" s="18"/>
      <c r="BG53" s="18"/>
      <c r="BH53" s="18"/>
    </row>
    <row r="54" spans="1:79" ht="32.450000000000003" customHeight="1" x14ac:dyDescent="0.2">
      <c r="A54" s="62">
        <v>5</v>
      </c>
      <c r="B54" s="62"/>
      <c r="C54" s="62"/>
      <c r="D54" s="63" t="s">
        <v>121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5"/>
      <c r="AC54" s="70">
        <v>0</v>
      </c>
      <c r="AD54" s="70"/>
      <c r="AE54" s="70"/>
      <c r="AF54" s="70"/>
      <c r="AG54" s="70"/>
      <c r="AH54" s="70"/>
      <c r="AI54" s="70"/>
      <c r="AJ54" s="70"/>
      <c r="AK54" s="70">
        <v>25408</v>
      </c>
      <c r="AL54" s="70"/>
      <c r="AM54" s="70"/>
      <c r="AN54" s="70"/>
      <c r="AO54" s="70"/>
      <c r="AP54" s="70"/>
      <c r="AQ54" s="70"/>
      <c r="AR54" s="70"/>
      <c r="AS54" s="70">
        <f t="shared" ref="AS54" si="2">AC54+AK54</f>
        <v>25408</v>
      </c>
      <c r="AT54" s="70"/>
      <c r="AU54" s="70"/>
      <c r="AV54" s="70"/>
      <c r="AW54" s="70"/>
      <c r="AX54" s="70"/>
      <c r="AY54" s="70"/>
      <c r="AZ54" s="70"/>
      <c r="BA54" s="18"/>
      <c r="BB54" s="18"/>
      <c r="BC54" s="18"/>
      <c r="BD54" s="18"/>
      <c r="BE54" s="18"/>
      <c r="BF54" s="18"/>
      <c r="BG54" s="18"/>
      <c r="BH54" s="18"/>
    </row>
    <row r="55" spans="1:79" ht="39.6" customHeight="1" x14ac:dyDescent="0.2">
      <c r="A55" s="83">
        <v>6</v>
      </c>
      <c r="B55" s="84"/>
      <c r="C55" s="85"/>
      <c r="D55" s="63" t="s">
        <v>127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121">
        <v>0</v>
      </c>
      <c r="AD55" s="122"/>
      <c r="AE55" s="122"/>
      <c r="AF55" s="122"/>
      <c r="AG55" s="122"/>
      <c r="AH55" s="122"/>
      <c r="AI55" s="122"/>
      <c r="AJ55" s="123"/>
      <c r="AK55" s="124">
        <v>10427935.08</v>
      </c>
      <c r="AL55" s="125"/>
      <c r="AM55" s="125"/>
      <c r="AN55" s="125"/>
      <c r="AO55" s="125"/>
      <c r="AP55" s="125"/>
      <c r="AQ55" s="125"/>
      <c r="AR55" s="126"/>
      <c r="AS55" s="124">
        <f t="shared" ref="AS55" si="3">AC55+AK55</f>
        <v>10427935.08</v>
      </c>
      <c r="AT55" s="125"/>
      <c r="AU55" s="125"/>
      <c r="AV55" s="125"/>
      <c r="AW55" s="125"/>
      <c r="AX55" s="125"/>
      <c r="AY55" s="125"/>
      <c r="AZ55" s="126"/>
      <c r="BA55" s="18"/>
      <c r="BB55" s="18"/>
      <c r="BC55" s="18"/>
      <c r="BD55" s="18"/>
      <c r="BE55" s="18"/>
      <c r="BF55" s="18"/>
      <c r="BG55" s="18"/>
      <c r="BH55" s="18"/>
    </row>
    <row r="56" spans="1:79" ht="39.6" customHeight="1" x14ac:dyDescent="0.2">
      <c r="A56" s="48">
        <v>7</v>
      </c>
      <c r="B56" s="49"/>
      <c r="C56" s="50"/>
      <c r="D56" s="51" t="s">
        <v>130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5"/>
      <c r="AC56" s="58">
        <f>2300+422</f>
        <v>2722</v>
      </c>
      <c r="AD56" s="59"/>
      <c r="AE56" s="59"/>
      <c r="AF56" s="59"/>
      <c r="AG56" s="59"/>
      <c r="AH56" s="59"/>
      <c r="AI56" s="59"/>
      <c r="AJ56" s="60"/>
      <c r="AK56" s="58">
        <v>0</v>
      </c>
      <c r="AL56" s="59"/>
      <c r="AM56" s="59"/>
      <c r="AN56" s="59"/>
      <c r="AO56" s="59"/>
      <c r="AP56" s="59"/>
      <c r="AQ56" s="59"/>
      <c r="AR56" s="60"/>
      <c r="AS56" s="58">
        <f>AC56+AK56</f>
        <v>2722</v>
      </c>
      <c r="AT56" s="59"/>
      <c r="AU56" s="59"/>
      <c r="AV56" s="59"/>
      <c r="AW56" s="59"/>
      <c r="AX56" s="59"/>
      <c r="AY56" s="59"/>
      <c r="AZ56" s="60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26.45" customHeight="1" x14ac:dyDescent="0.2">
      <c r="A57" s="72"/>
      <c r="B57" s="72"/>
      <c r="C57" s="72"/>
      <c r="D57" s="116" t="s">
        <v>63</v>
      </c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8"/>
      <c r="AC57" s="119">
        <f>AC50+AC56</f>
        <v>60711152</v>
      </c>
      <c r="AD57" s="119"/>
      <c r="AE57" s="119"/>
      <c r="AF57" s="119"/>
      <c r="AG57" s="119"/>
      <c r="AH57" s="119"/>
      <c r="AI57" s="119"/>
      <c r="AJ57" s="119"/>
      <c r="AK57" s="120">
        <f>AK50+AK51+AK52+AK53+AK54+AK55+AK56</f>
        <v>13601823.08</v>
      </c>
      <c r="AL57" s="120"/>
      <c r="AM57" s="120"/>
      <c r="AN57" s="120"/>
      <c r="AO57" s="120"/>
      <c r="AP57" s="120"/>
      <c r="AQ57" s="120"/>
      <c r="AR57" s="120"/>
      <c r="AS57" s="120">
        <f>AC57+AK57</f>
        <v>74312975.079999998</v>
      </c>
      <c r="AT57" s="120"/>
      <c r="AU57" s="120"/>
      <c r="AV57" s="120"/>
      <c r="AW57" s="120"/>
      <c r="AX57" s="120"/>
      <c r="AY57" s="120"/>
      <c r="AZ57" s="120"/>
      <c r="BA57" s="35"/>
      <c r="BB57" s="35"/>
      <c r="BC57" s="35"/>
      <c r="BD57" s="35"/>
      <c r="BE57" s="35"/>
      <c r="BF57" s="35"/>
      <c r="BG57" s="35"/>
      <c r="BH57" s="35"/>
    </row>
    <row r="59" spans="1:79" ht="15.75" customHeight="1" x14ac:dyDescent="0.2">
      <c r="A59" s="153" t="s">
        <v>42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</row>
    <row r="60" spans="1:79" ht="15" customHeight="1" x14ac:dyDescent="0.2">
      <c r="A60" s="146" t="s">
        <v>77</v>
      </c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s="45" customFormat="1" ht="15.95" customHeight="1" x14ac:dyDescent="0.2">
      <c r="A61" s="108" t="s">
        <v>28</v>
      </c>
      <c r="B61" s="108"/>
      <c r="C61" s="108"/>
      <c r="D61" s="147" t="s">
        <v>34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9"/>
      <c r="AB61" s="108" t="s">
        <v>29</v>
      </c>
      <c r="AC61" s="108"/>
      <c r="AD61" s="108"/>
      <c r="AE61" s="108"/>
      <c r="AF61" s="108"/>
      <c r="AG61" s="108"/>
      <c r="AH61" s="108"/>
      <c r="AI61" s="108"/>
      <c r="AJ61" s="108" t="s">
        <v>30</v>
      </c>
      <c r="AK61" s="108"/>
      <c r="AL61" s="108"/>
      <c r="AM61" s="108"/>
      <c r="AN61" s="108"/>
      <c r="AO61" s="108"/>
      <c r="AP61" s="108"/>
      <c r="AQ61" s="108"/>
      <c r="AR61" s="108" t="s">
        <v>27</v>
      </c>
      <c r="AS61" s="108"/>
      <c r="AT61" s="108"/>
      <c r="AU61" s="108"/>
      <c r="AV61" s="108"/>
      <c r="AW61" s="108"/>
      <c r="AX61" s="108"/>
      <c r="AY61" s="108"/>
    </row>
    <row r="62" spans="1:79" s="45" customFormat="1" ht="9.9499999999999993" customHeight="1" x14ac:dyDescent="0.2">
      <c r="A62" s="108"/>
      <c r="B62" s="108"/>
      <c r="C62" s="108"/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2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</row>
    <row r="63" spans="1:79" s="45" customFormat="1" ht="15.75" customHeight="1" x14ac:dyDescent="0.2">
      <c r="A63" s="108">
        <v>1</v>
      </c>
      <c r="B63" s="108"/>
      <c r="C63" s="108"/>
      <c r="D63" s="109">
        <v>2</v>
      </c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1"/>
      <c r="AB63" s="108">
        <v>3</v>
      </c>
      <c r="AC63" s="108"/>
      <c r="AD63" s="108"/>
      <c r="AE63" s="108"/>
      <c r="AF63" s="108"/>
      <c r="AG63" s="108"/>
      <c r="AH63" s="108"/>
      <c r="AI63" s="108"/>
      <c r="AJ63" s="108">
        <v>4</v>
      </c>
      <c r="AK63" s="108"/>
      <c r="AL63" s="108"/>
      <c r="AM63" s="108"/>
      <c r="AN63" s="108"/>
      <c r="AO63" s="108"/>
      <c r="AP63" s="108"/>
      <c r="AQ63" s="108"/>
      <c r="AR63" s="108">
        <v>5</v>
      </c>
      <c r="AS63" s="108"/>
      <c r="AT63" s="108"/>
      <c r="AU63" s="108"/>
      <c r="AV63" s="108"/>
      <c r="AW63" s="108"/>
      <c r="AX63" s="108"/>
      <c r="AY63" s="108"/>
    </row>
    <row r="64" spans="1:79" ht="12.75" hidden="1" customHeight="1" x14ac:dyDescent="0.2">
      <c r="A64" s="62" t="s">
        <v>6</v>
      </c>
      <c r="B64" s="62"/>
      <c r="C64" s="62"/>
      <c r="D64" s="112" t="s">
        <v>7</v>
      </c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4"/>
      <c r="AB64" s="115" t="s">
        <v>8</v>
      </c>
      <c r="AC64" s="115"/>
      <c r="AD64" s="115"/>
      <c r="AE64" s="115"/>
      <c r="AF64" s="115"/>
      <c r="AG64" s="115"/>
      <c r="AH64" s="115"/>
      <c r="AI64" s="115"/>
      <c r="AJ64" s="115" t="s">
        <v>9</v>
      </c>
      <c r="AK64" s="115"/>
      <c r="AL64" s="115"/>
      <c r="AM64" s="115"/>
      <c r="AN64" s="115"/>
      <c r="AO64" s="115"/>
      <c r="AP64" s="115"/>
      <c r="AQ64" s="115"/>
      <c r="AR64" s="115" t="s">
        <v>10</v>
      </c>
      <c r="AS64" s="115"/>
      <c r="AT64" s="115"/>
      <c r="AU64" s="115"/>
      <c r="AV64" s="115"/>
      <c r="AW64" s="115"/>
      <c r="AX64" s="115"/>
      <c r="AY64" s="115"/>
      <c r="CA64" s="1" t="s">
        <v>15</v>
      </c>
    </row>
    <row r="65" spans="1:79" ht="50.1" customHeight="1" x14ac:dyDescent="0.2">
      <c r="A65" s="62">
        <v>1</v>
      </c>
      <c r="B65" s="62"/>
      <c r="C65" s="62"/>
      <c r="D65" s="140" t="s">
        <v>123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2"/>
      <c r="AB65" s="143">
        <f>AC57</f>
        <v>60711152</v>
      </c>
      <c r="AC65" s="143"/>
      <c r="AD65" s="143"/>
      <c r="AE65" s="143"/>
      <c r="AF65" s="143"/>
      <c r="AG65" s="143"/>
      <c r="AH65" s="143"/>
      <c r="AI65" s="143"/>
      <c r="AJ65" s="144">
        <f>AK57</f>
        <v>13601823.08</v>
      </c>
      <c r="AK65" s="144"/>
      <c r="AL65" s="144"/>
      <c r="AM65" s="144"/>
      <c r="AN65" s="144"/>
      <c r="AO65" s="144"/>
      <c r="AP65" s="144"/>
      <c r="AQ65" s="144"/>
      <c r="AR65" s="144">
        <f>AB65+AJ65</f>
        <v>74312975.079999998</v>
      </c>
      <c r="AS65" s="144"/>
      <c r="AT65" s="144"/>
      <c r="AU65" s="144"/>
      <c r="AV65" s="144"/>
      <c r="AW65" s="144"/>
      <c r="AX65" s="144"/>
      <c r="AY65" s="144"/>
      <c r="CA65" s="1" t="s">
        <v>16</v>
      </c>
    </row>
    <row r="66" spans="1:79" s="4" customFormat="1" ht="15" customHeight="1" x14ac:dyDescent="0.2">
      <c r="A66" s="72"/>
      <c r="B66" s="72"/>
      <c r="C66" s="72"/>
      <c r="D66" s="73" t="s">
        <v>27</v>
      </c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5"/>
      <c r="AB66" s="119">
        <f>AB65</f>
        <v>60711152</v>
      </c>
      <c r="AC66" s="119"/>
      <c r="AD66" s="119"/>
      <c r="AE66" s="119"/>
      <c r="AF66" s="119"/>
      <c r="AG66" s="119"/>
      <c r="AH66" s="119"/>
      <c r="AI66" s="119"/>
      <c r="AJ66" s="120">
        <f>AJ65</f>
        <v>13601823.08</v>
      </c>
      <c r="AK66" s="120"/>
      <c r="AL66" s="120"/>
      <c r="AM66" s="120"/>
      <c r="AN66" s="120"/>
      <c r="AO66" s="120"/>
      <c r="AP66" s="120"/>
      <c r="AQ66" s="120"/>
      <c r="AR66" s="120">
        <f>AB66+AJ66</f>
        <v>74312975.079999998</v>
      </c>
      <c r="AS66" s="120"/>
      <c r="AT66" s="120"/>
      <c r="AU66" s="120"/>
      <c r="AV66" s="120"/>
      <c r="AW66" s="120"/>
      <c r="AX66" s="120"/>
      <c r="AY66" s="120"/>
    </row>
    <row r="68" spans="1:79" ht="15.75" customHeight="1" x14ac:dyDescent="0.2">
      <c r="A68" s="145" t="s">
        <v>43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</row>
    <row r="69" spans="1:79" s="45" customFormat="1" ht="18.600000000000001" customHeight="1" x14ac:dyDescent="0.2">
      <c r="A69" s="108" t="s">
        <v>28</v>
      </c>
      <c r="B69" s="108"/>
      <c r="C69" s="108"/>
      <c r="D69" s="108"/>
      <c r="E69" s="108"/>
      <c r="F69" s="108"/>
      <c r="G69" s="109" t="s">
        <v>44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108" t="s">
        <v>2</v>
      </c>
      <c r="AA69" s="108"/>
      <c r="AB69" s="108"/>
      <c r="AC69" s="108"/>
      <c r="AD69" s="108"/>
      <c r="AE69" s="108" t="s">
        <v>1</v>
      </c>
      <c r="AF69" s="108"/>
      <c r="AG69" s="108"/>
      <c r="AH69" s="108"/>
      <c r="AI69" s="108"/>
      <c r="AJ69" s="108"/>
      <c r="AK69" s="108"/>
      <c r="AL69" s="108"/>
      <c r="AM69" s="108"/>
      <c r="AN69" s="108"/>
      <c r="AO69" s="109" t="s">
        <v>29</v>
      </c>
      <c r="AP69" s="110"/>
      <c r="AQ69" s="110"/>
      <c r="AR69" s="110"/>
      <c r="AS69" s="110"/>
      <c r="AT69" s="110"/>
      <c r="AU69" s="110"/>
      <c r="AV69" s="111"/>
      <c r="AW69" s="109" t="s">
        <v>30</v>
      </c>
      <c r="AX69" s="110"/>
      <c r="AY69" s="110"/>
      <c r="AZ69" s="110"/>
      <c r="BA69" s="110"/>
      <c r="BB69" s="110"/>
      <c r="BC69" s="110"/>
      <c r="BD69" s="111"/>
      <c r="BE69" s="109" t="s">
        <v>27</v>
      </c>
      <c r="BF69" s="110"/>
      <c r="BG69" s="110"/>
      <c r="BH69" s="110"/>
      <c r="BI69" s="110"/>
      <c r="BJ69" s="110"/>
      <c r="BK69" s="110"/>
      <c r="BL69" s="111"/>
    </row>
    <row r="70" spans="1:79" s="45" customFormat="1" ht="15.75" customHeight="1" x14ac:dyDescent="0.2">
      <c r="A70" s="108">
        <v>1</v>
      </c>
      <c r="B70" s="108"/>
      <c r="C70" s="108"/>
      <c r="D70" s="108"/>
      <c r="E70" s="108"/>
      <c r="F70" s="108"/>
      <c r="G70" s="109">
        <v>2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8">
        <v>3</v>
      </c>
      <c r="AA70" s="108"/>
      <c r="AB70" s="108"/>
      <c r="AC70" s="108"/>
      <c r="AD70" s="108"/>
      <c r="AE70" s="108">
        <v>4</v>
      </c>
      <c r="AF70" s="108"/>
      <c r="AG70" s="108"/>
      <c r="AH70" s="108"/>
      <c r="AI70" s="108"/>
      <c r="AJ70" s="108"/>
      <c r="AK70" s="108"/>
      <c r="AL70" s="108"/>
      <c r="AM70" s="108"/>
      <c r="AN70" s="108"/>
      <c r="AO70" s="108">
        <v>5</v>
      </c>
      <c r="AP70" s="108"/>
      <c r="AQ70" s="108"/>
      <c r="AR70" s="108"/>
      <c r="AS70" s="108"/>
      <c r="AT70" s="108"/>
      <c r="AU70" s="108"/>
      <c r="AV70" s="108"/>
      <c r="AW70" s="108">
        <v>6</v>
      </c>
      <c r="AX70" s="108"/>
      <c r="AY70" s="108"/>
      <c r="AZ70" s="108"/>
      <c r="BA70" s="108"/>
      <c r="BB70" s="108"/>
      <c r="BC70" s="108"/>
      <c r="BD70" s="108"/>
      <c r="BE70" s="108">
        <v>7</v>
      </c>
      <c r="BF70" s="108"/>
      <c r="BG70" s="108"/>
      <c r="BH70" s="108"/>
      <c r="BI70" s="108"/>
      <c r="BJ70" s="108"/>
      <c r="BK70" s="108"/>
      <c r="BL70" s="108"/>
    </row>
    <row r="71" spans="1:79" ht="12.75" hidden="1" customHeight="1" x14ac:dyDescent="0.2">
      <c r="A71" s="62" t="s">
        <v>33</v>
      </c>
      <c r="B71" s="62"/>
      <c r="C71" s="62"/>
      <c r="D71" s="62"/>
      <c r="E71" s="62"/>
      <c r="F71" s="62"/>
      <c r="G71" s="112" t="s">
        <v>7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62" t="s">
        <v>19</v>
      </c>
      <c r="AA71" s="62"/>
      <c r="AB71" s="62"/>
      <c r="AC71" s="62"/>
      <c r="AD71" s="62"/>
      <c r="AE71" s="130" t="s">
        <v>32</v>
      </c>
      <c r="AF71" s="130"/>
      <c r="AG71" s="130"/>
      <c r="AH71" s="130"/>
      <c r="AI71" s="130"/>
      <c r="AJ71" s="130"/>
      <c r="AK71" s="130"/>
      <c r="AL71" s="130"/>
      <c r="AM71" s="130"/>
      <c r="AN71" s="112"/>
      <c r="AO71" s="115" t="s">
        <v>8</v>
      </c>
      <c r="AP71" s="115"/>
      <c r="AQ71" s="115"/>
      <c r="AR71" s="115"/>
      <c r="AS71" s="115"/>
      <c r="AT71" s="115"/>
      <c r="AU71" s="115"/>
      <c r="AV71" s="115"/>
      <c r="AW71" s="115" t="s">
        <v>31</v>
      </c>
      <c r="AX71" s="115"/>
      <c r="AY71" s="115"/>
      <c r="AZ71" s="115"/>
      <c r="BA71" s="115"/>
      <c r="BB71" s="115"/>
      <c r="BC71" s="115"/>
      <c r="BD71" s="115"/>
      <c r="BE71" s="115" t="s">
        <v>65</v>
      </c>
      <c r="BF71" s="115"/>
      <c r="BG71" s="115"/>
      <c r="BH71" s="115"/>
      <c r="BI71" s="115"/>
      <c r="BJ71" s="115"/>
      <c r="BK71" s="115"/>
      <c r="BL71" s="115"/>
      <c r="CA71" s="1" t="s">
        <v>17</v>
      </c>
    </row>
    <row r="72" spans="1:79" s="4" customFormat="1" ht="12.75" customHeight="1" x14ac:dyDescent="0.2">
      <c r="A72" s="72">
        <v>0</v>
      </c>
      <c r="B72" s="72"/>
      <c r="C72" s="72"/>
      <c r="D72" s="72"/>
      <c r="E72" s="72"/>
      <c r="F72" s="72"/>
      <c r="G72" s="116" t="s">
        <v>64</v>
      </c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7"/>
      <c r="Z72" s="76"/>
      <c r="AA72" s="76"/>
      <c r="AB72" s="76"/>
      <c r="AC72" s="76"/>
      <c r="AD72" s="76"/>
      <c r="AE72" s="138"/>
      <c r="AF72" s="138"/>
      <c r="AG72" s="138"/>
      <c r="AH72" s="138"/>
      <c r="AI72" s="138"/>
      <c r="AJ72" s="138"/>
      <c r="AK72" s="138"/>
      <c r="AL72" s="138"/>
      <c r="AM72" s="138"/>
      <c r="AN72" s="116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CA72" s="4" t="s">
        <v>18</v>
      </c>
    </row>
    <row r="73" spans="1:79" ht="23.45" customHeight="1" x14ac:dyDescent="0.2">
      <c r="A73" s="62">
        <v>1</v>
      </c>
      <c r="B73" s="62"/>
      <c r="C73" s="62"/>
      <c r="D73" s="62"/>
      <c r="E73" s="62"/>
      <c r="F73" s="62"/>
      <c r="G73" s="63" t="s">
        <v>109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6" t="s">
        <v>66</v>
      </c>
      <c r="AA73" s="66"/>
      <c r="AB73" s="66"/>
      <c r="AC73" s="66"/>
      <c r="AD73" s="66"/>
      <c r="AE73" s="67" t="s">
        <v>86</v>
      </c>
      <c r="AF73" s="68"/>
      <c r="AG73" s="68"/>
      <c r="AH73" s="68"/>
      <c r="AI73" s="68"/>
      <c r="AJ73" s="68"/>
      <c r="AK73" s="68"/>
      <c r="AL73" s="68"/>
      <c r="AM73" s="68"/>
      <c r="AN73" s="69"/>
      <c r="AO73" s="70">
        <v>4</v>
      </c>
      <c r="AP73" s="70"/>
      <c r="AQ73" s="70"/>
      <c r="AR73" s="70"/>
      <c r="AS73" s="70"/>
      <c r="AT73" s="70"/>
      <c r="AU73" s="70"/>
      <c r="AV73" s="70"/>
      <c r="AW73" s="70">
        <v>4</v>
      </c>
      <c r="AX73" s="70"/>
      <c r="AY73" s="70"/>
      <c r="AZ73" s="70"/>
      <c r="BA73" s="70"/>
      <c r="BB73" s="70"/>
      <c r="BC73" s="70"/>
      <c r="BD73" s="70"/>
      <c r="BE73" s="70">
        <v>4</v>
      </c>
      <c r="BF73" s="70"/>
      <c r="BG73" s="70"/>
      <c r="BH73" s="70"/>
      <c r="BI73" s="70"/>
      <c r="BJ73" s="70"/>
      <c r="BK73" s="70"/>
      <c r="BL73" s="70"/>
    </row>
    <row r="74" spans="1:79" ht="33" customHeight="1" x14ac:dyDescent="0.2">
      <c r="A74" s="71">
        <v>2</v>
      </c>
      <c r="B74" s="71"/>
      <c r="C74" s="71"/>
      <c r="D74" s="71"/>
      <c r="E74" s="71"/>
      <c r="F74" s="71"/>
      <c r="G74" s="51" t="s">
        <v>110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 t="s">
        <v>103</v>
      </c>
      <c r="AA74" s="54"/>
      <c r="AB74" s="54"/>
      <c r="AC74" s="54"/>
      <c r="AD74" s="54"/>
      <c r="AE74" s="55" t="s">
        <v>87</v>
      </c>
      <c r="AF74" s="56"/>
      <c r="AG74" s="56"/>
      <c r="AH74" s="56"/>
      <c r="AI74" s="56"/>
      <c r="AJ74" s="56"/>
      <c r="AK74" s="56"/>
      <c r="AL74" s="56"/>
      <c r="AM74" s="56"/>
      <c r="AN74" s="57"/>
      <c r="AO74" s="61">
        <f>AC50</f>
        <v>60708430</v>
      </c>
      <c r="AP74" s="61"/>
      <c r="AQ74" s="61"/>
      <c r="AR74" s="61"/>
      <c r="AS74" s="61"/>
      <c r="AT74" s="61"/>
      <c r="AU74" s="61"/>
      <c r="AV74" s="61"/>
      <c r="AW74" s="139">
        <f>AJ65</f>
        <v>13601823.08</v>
      </c>
      <c r="AX74" s="139"/>
      <c r="AY74" s="139"/>
      <c r="AZ74" s="139"/>
      <c r="BA74" s="139"/>
      <c r="BB74" s="139"/>
      <c r="BC74" s="139"/>
      <c r="BD74" s="139"/>
      <c r="BE74" s="139">
        <f>AO74+AW74</f>
        <v>74310253.079999998</v>
      </c>
      <c r="BF74" s="139"/>
      <c r="BG74" s="139"/>
      <c r="BH74" s="139"/>
      <c r="BI74" s="139"/>
      <c r="BJ74" s="139"/>
      <c r="BK74" s="139"/>
      <c r="BL74" s="139"/>
    </row>
    <row r="75" spans="1:79" ht="33" customHeight="1" x14ac:dyDescent="0.2">
      <c r="A75" s="48">
        <v>3</v>
      </c>
      <c r="B75" s="49"/>
      <c r="C75" s="49"/>
      <c r="D75" s="49"/>
      <c r="E75" s="49"/>
      <c r="F75" s="50"/>
      <c r="G75" s="51" t="s">
        <v>131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 t="s">
        <v>103</v>
      </c>
      <c r="AA75" s="54"/>
      <c r="AB75" s="54"/>
      <c r="AC75" s="54"/>
      <c r="AD75" s="54"/>
      <c r="AE75" s="55" t="s">
        <v>132</v>
      </c>
      <c r="AF75" s="56"/>
      <c r="AG75" s="56"/>
      <c r="AH75" s="56"/>
      <c r="AI75" s="56"/>
      <c r="AJ75" s="56"/>
      <c r="AK75" s="56"/>
      <c r="AL75" s="56"/>
      <c r="AM75" s="56"/>
      <c r="AN75" s="57"/>
      <c r="AO75" s="58">
        <f>AC56</f>
        <v>2722</v>
      </c>
      <c r="AP75" s="59"/>
      <c r="AQ75" s="59"/>
      <c r="AR75" s="59"/>
      <c r="AS75" s="59"/>
      <c r="AT75" s="59"/>
      <c r="AU75" s="59"/>
      <c r="AV75" s="60"/>
      <c r="AW75" s="61">
        <v>0</v>
      </c>
      <c r="AX75" s="61"/>
      <c r="AY75" s="61"/>
      <c r="AZ75" s="61"/>
      <c r="BA75" s="61"/>
      <c r="BB75" s="61"/>
      <c r="BC75" s="61"/>
      <c r="BD75" s="61"/>
      <c r="BE75" s="61">
        <f>AO75+AW75</f>
        <v>2722</v>
      </c>
      <c r="BF75" s="61"/>
      <c r="BG75" s="61"/>
      <c r="BH75" s="61"/>
      <c r="BI75" s="61"/>
      <c r="BJ75" s="61"/>
      <c r="BK75" s="61"/>
      <c r="BL75" s="61"/>
    </row>
    <row r="76" spans="1:79" ht="33" customHeight="1" x14ac:dyDescent="0.2">
      <c r="A76" s="48">
        <v>4</v>
      </c>
      <c r="B76" s="49"/>
      <c r="C76" s="49"/>
      <c r="D76" s="49"/>
      <c r="E76" s="49"/>
      <c r="F76" s="50"/>
      <c r="G76" s="51" t="s">
        <v>124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55" t="s">
        <v>103</v>
      </c>
      <c r="AA76" s="106"/>
      <c r="AB76" s="106"/>
      <c r="AC76" s="106"/>
      <c r="AD76" s="107"/>
      <c r="AE76" s="55" t="s">
        <v>87</v>
      </c>
      <c r="AF76" s="56"/>
      <c r="AG76" s="56"/>
      <c r="AH76" s="56"/>
      <c r="AI76" s="56"/>
      <c r="AJ76" s="56"/>
      <c r="AK76" s="56"/>
      <c r="AL76" s="56"/>
      <c r="AM76" s="56"/>
      <c r="AN76" s="57"/>
      <c r="AO76" s="58">
        <v>362136</v>
      </c>
      <c r="AP76" s="59"/>
      <c r="AQ76" s="59"/>
      <c r="AR76" s="59"/>
      <c r="AS76" s="59"/>
      <c r="AT76" s="59"/>
      <c r="AU76" s="59"/>
      <c r="AV76" s="60"/>
      <c r="AW76" s="58">
        <v>0</v>
      </c>
      <c r="AX76" s="59"/>
      <c r="AY76" s="59"/>
      <c r="AZ76" s="59"/>
      <c r="BA76" s="59"/>
      <c r="BB76" s="59"/>
      <c r="BC76" s="59"/>
      <c r="BD76" s="60"/>
      <c r="BE76" s="61">
        <f>AO76+AW76</f>
        <v>362136</v>
      </c>
      <c r="BF76" s="61"/>
      <c r="BG76" s="61"/>
      <c r="BH76" s="61"/>
      <c r="BI76" s="61"/>
      <c r="BJ76" s="61"/>
      <c r="BK76" s="61"/>
      <c r="BL76" s="61"/>
    </row>
    <row r="77" spans="1:79" ht="47.1" customHeight="1" x14ac:dyDescent="0.2">
      <c r="A77" s="62">
        <v>5</v>
      </c>
      <c r="B77" s="62"/>
      <c r="C77" s="62"/>
      <c r="D77" s="62"/>
      <c r="E77" s="62"/>
      <c r="F77" s="62"/>
      <c r="G77" s="63" t="s">
        <v>115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66" t="s">
        <v>116</v>
      </c>
      <c r="AA77" s="66"/>
      <c r="AB77" s="66"/>
      <c r="AC77" s="66"/>
      <c r="AD77" s="66"/>
      <c r="AE77" s="67" t="s">
        <v>88</v>
      </c>
      <c r="AF77" s="68"/>
      <c r="AG77" s="68"/>
      <c r="AH77" s="68"/>
      <c r="AI77" s="68"/>
      <c r="AJ77" s="68"/>
      <c r="AK77" s="68"/>
      <c r="AL77" s="68"/>
      <c r="AM77" s="68"/>
      <c r="AN77" s="69"/>
      <c r="AO77" s="103">
        <v>298.57</v>
      </c>
      <c r="AP77" s="103"/>
      <c r="AQ77" s="103"/>
      <c r="AR77" s="103"/>
      <c r="AS77" s="103"/>
      <c r="AT77" s="103"/>
      <c r="AU77" s="103"/>
      <c r="AV77" s="103"/>
      <c r="AW77" s="70">
        <v>6</v>
      </c>
      <c r="AX77" s="70"/>
      <c r="AY77" s="70"/>
      <c r="AZ77" s="70"/>
      <c r="BA77" s="70"/>
      <c r="BB77" s="70"/>
      <c r="BC77" s="70"/>
      <c r="BD77" s="70"/>
      <c r="BE77" s="103">
        <f>AO77+AW77</f>
        <v>304.57</v>
      </c>
      <c r="BF77" s="103"/>
      <c r="BG77" s="103"/>
      <c r="BH77" s="103"/>
      <c r="BI77" s="103"/>
      <c r="BJ77" s="103"/>
      <c r="BK77" s="103"/>
      <c r="BL77" s="103"/>
    </row>
    <row r="78" spans="1:79" ht="24.6" customHeight="1" x14ac:dyDescent="0.2">
      <c r="A78" s="62">
        <v>6</v>
      </c>
      <c r="B78" s="62"/>
      <c r="C78" s="62"/>
      <c r="D78" s="62"/>
      <c r="E78" s="62"/>
      <c r="F78" s="62"/>
      <c r="G78" s="63" t="s">
        <v>111</v>
      </c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5"/>
      <c r="Z78" s="66" t="s">
        <v>116</v>
      </c>
      <c r="AA78" s="66"/>
      <c r="AB78" s="66"/>
      <c r="AC78" s="66"/>
      <c r="AD78" s="66"/>
      <c r="AE78" s="67" t="s">
        <v>89</v>
      </c>
      <c r="AF78" s="68"/>
      <c r="AG78" s="68"/>
      <c r="AH78" s="68"/>
      <c r="AI78" s="68"/>
      <c r="AJ78" s="68"/>
      <c r="AK78" s="68"/>
      <c r="AL78" s="68"/>
      <c r="AM78" s="68"/>
      <c r="AN78" s="69"/>
      <c r="AO78" s="103">
        <v>124.07</v>
      </c>
      <c r="AP78" s="103"/>
      <c r="AQ78" s="103"/>
      <c r="AR78" s="103"/>
      <c r="AS78" s="103"/>
      <c r="AT78" s="103"/>
      <c r="AU78" s="103"/>
      <c r="AV78" s="103"/>
      <c r="AW78" s="70">
        <v>0</v>
      </c>
      <c r="AX78" s="70"/>
      <c r="AY78" s="70"/>
      <c r="AZ78" s="70"/>
      <c r="BA78" s="70"/>
      <c r="BB78" s="70"/>
      <c r="BC78" s="70"/>
      <c r="BD78" s="70"/>
      <c r="BE78" s="103">
        <f>AO78</f>
        <v>124.07</v>
      </c>
      <c r="BF78" s="103"/>
      <c r="BG78" s="103"/>
      <c r="BH78" s="103"/>
      <c r="BI78" s="103"/>
      <c r="BJ78" s="103"/>
      <c r="BK78" s="103"/>
      <c r="BL78" s="103"/>
    </row>
    <row r="79" spans="1:79" ht="27" customHeight="1" x14ac:dyDescent="0.2">
      <c r="A79" s="62">
        <v>7</v>
      </c>
      <c r="B79" s="62"/>
      <c r="C79" s="62"/>
      <c r="D79" s="62"/>
      <c r="E79" s="62"/>
      <c r="F79" s="62"/>
      <c r="G79" s="63" t="s">
        <v>90</v>
      </c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5"/>
      <c r="Z79" s="66" t="s">
        <v>103</v>
      </c>
      <c r="AA79" s="66"/>
      <c r="AB79" s="66"/>
      <c r="AC79" s="66"/>
      <c r="AD79" s="66"/>
      <c r="AE79" s="67" t="s">
        <v>91</v>
      </c>
      <c r="AF79" s="68"/>
      <c r="AG79" s="68"/>
      <c r="AH79" s="68"/>
      <c r="AI79" s="68"/>
      <c r="AJ79" s="68"/>
      <c r="AK79" s="68"/>
      <c r="AL79" s="68"/>
      <c r="AM79" s="68"/>
      <c r="AN79" s="69"/>
      <c r="AO79" s="61">
        <f>118400+374337</f>
        <v>492737</v>
      </c>
      <c r="AP79" s="61"/>
      <c r="AQ79" s="61"/>
      <c r="AR79" s="61"/>
      <c r="AS79" s="61"/>
      <c r="AT79" s="61"/>
      <c r="AU79" s="61"/>
      <c r="AV79" s="61"/>
      <c r="AW79" s="61">
        <f>692700+432398</f>
        <v>1125098</v>
      </c>
      <c r="AX79" s="61"/>
      <c r="AY79" s="61"/>
      <c r="AZ79" s="61"/>
      <c r="BA79" s="61"/>
      <c r="BB79" s="61"/>
      <c r="BC79" s="61"/>
      <c r="BD79" s="61"/>
      <c r="BE79" s="61">
        <f>AO79+AW79</f>
        <v>1617835</v>
      </c>
      <c r="BF79" s="61"/>
      <c r="BG79" s="61"/>
      <c r="BH79" s="61"/>
      <c r="BI79" s="61"/>
      <c r="BJ79" s="61"/>
      <c r="BK79" s="61"/>
      <c r="BL79" s="61"/>
    </row>
    <row r="80" spans="1:79" ht="54.75" customHeight="1" x14ac:dyDescent="0.2">
      <c r="A80" s="89">
        <v>8</v>
      </c>
      <c r="B80" s="90"/>
      <c r="C80" s="90"/>
      <c r="D80" s="90"/>
      <c r="E80" s="90"/>
      <c r="F80" s="91"/>
      <c r="G80" s="92" t="s">
        <v>136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4"/>
      <c r="Z80" s="95" t="s">
        <v>103</v>
      </c>
      <c r="AA80" s="96"/>
      <c r="AB80" s="96"/>
      <c r="AC80" s="96"/>
      <c r="AD80" s="97"/>
      <c r="AE80" s="95" t="s">
        <v>91</v>
      </c>
      <c r="AF80" s="98"/>
      <c r="AG80" s="98"/>
      <c r="AH80" s="98"/>
      <c r="AI80" s="98"/>
      <c r="AJ80" s="98"/>
      <c r="AK80" s="98"/>
      <c r="AL80" s="98"/>
      <c r="AM80" s="98"/>
      <c r="AN80" s="99"/>
      <c r="AO80" s="100">
        <v>0</v>
      </c>
      <c r="AP80" s="101"/>
      <c r="AQ80" s="101"/>
      <c r="AR80" s="101"/>
      <c r="AS80" s="101"/>
      <c r="AT80" s="101"/>
      <c r="AU80" s="101"/>
      <c r="AV80" s="102"/>
      <c r="AW80" s="100">
        <f>AK52+AK55</f>
        <v>10607795.08</v>
      </c>
      <c r="AX80" s="101"/>
      <c r="AY80" s="101"/>
      <c r="AZ80" s="101"/>
      <c r="BA80" s="101"/>
      <c r="BB80" s="101"/>
      <c r="BC80" s="101"/>
      <c r="BD80" s="102"/>
      <c r="BE80" s="100">
        <f>AO80+AW80</f>
        <v>10607795.08</v>
      </c>
      <c r="BF80" s="101"/>
      <c r="BG80" s="101"/>
      <c r="BH80" s="101"/>
      <c r="BI80" s="101"/>
      <c r="BJ80" s="101"/>
      <c r="BK80" s="101"/>
      <c r="BL80" s="102"/>
    </row>
    <row r="81" spans="1:65" s="4" customFormat="1" ht="14.1" customHeight="1" x14ac:dyDescent="0.2">
      <c r="A81" s="72">
        <v>0</v>
      </c>
      <c r="B81" s="72"/>
      <c r="C81" s="72"/>
      <c r="D81" s="72"/>
      <c r="E81" s="72"/>
      <c r="F81" s="72"/>
      <c r="G81" s="73" t="s">
        <v>67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5"/>
      <c r="Z81" s="76"/>
      <c r="AA81" s="76"/>
      <c r="AB81" s="76"/>
      <c r="AC81" s="76"/>
      <c r="AD81" s="76"/>
      <c r="AE81" s="77"/>
      <c r="AF81" s="78"/>
      <c r="AG81" s="78"/>
      <c r="AH81" s="78"/>
      <c r="AI81" s="78"/>
      <c r="AJ81" s="78"/>
      <c r="AK81" s="78"/>
      <c r="AL81" s="78"/>
      <c r="AM81" s="78"/>
      <c r="AN81" s="79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</row>
    <row r="82" spans="1:65" ht="28.5" customHeight="1" x14ac:dyDescent="0.2">
      <c r="A82" s="62">
        <v>9</v>
      </c>
      <c r="B82" s="62"/>
      <c r="C82" s="62"/>
      <c r="D82" s="62"/>
      <c r="E82" s="62"/>
      <c r="F82" s="62"/>
      <c r="G82" s="63" t="s">
        <v>112</v>
      </c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5"/>
      <c r="Z82" s="66" t="s">
        <v>68</v>
      </c>
      <c r="AA82" s="66"/>
      <c r="AB82" s="66"/>
      <c r="AC82" s="66"/>
      <c r="AD82" s="66"/>
      <c r="AE82" s="67" t="s">
        <v>92</v>
      </c>
      <c r="AF82" s="68"/>
      <c r="AG82" s="68"/>
      <c r="AH82" s="68"/>
      <c r="AI82" s="68"/>
      <c r="AJ82" s="68"/>
      <c r="AK82" s="68"/>
      <c r="AL82" s="68"/>
      <c r="AM82" s="68"/>
      <c r="AN82" s="69"/>
      <c r="AO82" s="70">
        <v>2733</v>
      </c>
      <c r="AP82" s="70"/>
      <c r="AQ82" s="70"/>
      <c r="AR82" s="70"/>
      <c r="AS82" s="70"/>
      <c r="AT82" s="70"/>
      <c r="AU82" s="70"/>
      <c r="AV82" s="70"/>
      <c r="AW82" s="70">
        <v>0</v>
      </c>
      <c r="AX82" s="70"/>
      <c r="AY82" s="70"/>
      <c r="AZ82" s="70"/>
      <c r="BA82" s="70"/>
      <c r="BB82" s="70"/>
      <c r="BC82" s="70"/>
      <c r="BD82" s="70"/>
      <c r="BE82" s="70">
        <f>AO82</f>
        <v>2733</v>
      </c>
      <c r="BF82" s="70"/>
      <c r="BG82" s="70"/>
      <c r="BH82" s="70"/>
      <c r="BI82" s="70"/>
      <c r="BJ82" s="70"/>
      <c r="BK82" s="70"/>
      <c r="BL82" s="70"/>
    </row>
    <row r="83" spans="1:65" ht="33.950000000000003" customHeight="1" x14ac:dyDescent="0.2">
      <c r="A83" s="62">
        <v>10</v>
      </c>
      <c r="B83" s="62"/>
      <c r="C83" s="62"/>
      <c r="D83" s="62"/>
      <c r="E83" s="62"/>
      <c r="F83" s="62"/>
      <c r="G83" s="63" t="s">
        <v>108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5"/>
      <c r="Z83" s="66" t="s">
        <v>68</v>
      </c>
      <c r="AA83" s="66"/>
      <c r="AB83" s="66"/>
      <c r="AC83" s="66"/>
      <c r="AD83" s="66"/>
      <c r="AE83" s="67" t="s">
        <v>92</v>
      </c>
      <c r="AF83" s="68"/>
      <c r="AG83" s="68"/>
      <c r="AH83" s="68"/>
      <c r="AI83" s="68"/>
      <c r="AJ83" s="68"/>
      <c r="AK83" s="68"/>
      <c r="AL83" s="68"/>
      <c r="AM83" s="68"/>
      <c r="AN83" s="69"/>
      <c r="AO83" s="70">
        <v>1422</v>
      </c>
      <c r="AP83" s="70"/>
      <c r="AQ83" s="70"/>
      <c r="AR83" s="70"/>
      <c r="AS83" s="70"/>
      <c r="AT83" s="70"/>
      <c r="AU83" s="70"/>
      <c r="AV83" s="70"/>
      <c r="AW83" s="70">
        <v>0</v>
      </c>
      <c r="AX83" s="70"/>
      <c r="AY83" s="70"/>
      <c r="AZ83" s="70"/>
      <c r="BA83" s="70"/>
      <c r="BB83" s="70"/>
      <c r="BC83" s="70"/>
      <c r="BD83" s="70"/>
      <c r="BE83" s="70">
        <f>AO83</f>
        <v>1422</v>
      </c>
      <c r="BF83" s="70"/>
      <c r="BG83" s="70"/>
      <c r="BH83" s="70"/>
      <c r="BI83" s="70"/>
      <c r="BJ83" s="70"/>
      <c r="BK83" s="70"/>
      <c r="BL83" s="70"/>
    </row>
    <row r="84" spans="1:65" ht="36" customHeight="1" x14ac:dyDescent="0.2">
      <c r="A84" s="62">
        <v>11</v>
      </c>
      <c r="B84" s="62"/>
      <c r="C84" s="62"/>
      <c r="D84" s="62"/>
      <c r="E84" s="62"/>
      <c r="F84" s="62"/>
      <c r="G84" s="63" t="s">
        <v>113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66" t="s">
        <v>68</v>
      </c>
      <c r="AA84" s="66"/>
      <c r="AB84" s="66"/>
      <c r="AC84" s="66"/>
      <c r="AD84" s="66"/>
      <c r="AE84" s="67" t="s">
        <v>93</v>
      </c>
      <c r="AF84" s="68"/>
      <c r="AG84" s="68"/>
      <c r="AH84" s="68"/>
      <c r="AI84" s="68"/>
      <c r="AJ84" s="68"/>
      <c r="AK84" s="68"/>
      <c r="AL84" s="68"/>
      <c r="AM84" s="68"/>
      <c r="AN84" s="69"/>
      <c r="AO84" s="70">
        <f>125+316</f>
        <v>441</v>
      </c>
      <c r="AP84" s="70"/>
      <c r="AQ84" s="70"/>
      <c r="AR84" s="70"/>
      <c r="AS84" s="70"/>
      <c r="AT84" s="70"/>
      <c r="AU84" s="70"/>
      <c r="AV84" s="70"/>
      <c r="AW84" s="70">
        <f>2+7</f>
        <v>9</v>
      </c>
      <c r="AX84" s="70"/>
      <c r="AY84" s="70"/>
      <c r="AZ84" s="70"/>
      <c r="BA84" s="70"/>
      <c r="BB84" s="70"/>
      <c r="BC84" s="70"/>
      <c r="BD84" s="70"/>
      <c r="BE84" s="70">
        <f>AO84+AW84</f>
        <v>450</v>
      </c>
      <c r="BF84" s="70"/>
      <c r="BG84" s="70"/>
      <c r="BH84" s="70"/>
      <c r="BI84" s="70"/>
      <c r="BJ84" s="70"/>
      <c r="BK84" s="70"/>
      <c r="BL84" s="70"/>
    </row>
    <row r="85" spans="1:65" ht="36" customHeight="1" x14ac:dyDescent="0.2">
      <c r="A85" s="83">
        <v>12</v>
      </c>
      <c r="B85" s="84"/>
      <c r="C85" s="84"/>
      <c r="D85" s="84"/>
      <c r="E85" s="84"/>
      <c r="F85" s="85"/>
      <c r="G85" s="63" t="s">
        <v>135</v>
      </c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7"/>
      <c r="Z85" s="67" t="s">
        <v>68</v>
      </c>
      <c r="AA85" s="81"/>
      <c r="AB85" s="81"/>
      <c r="AC85" s="81"/>
      <c r="AD85" s="82"/>
      <c r="AE85" s="67" t="s">
        <v>93</v>
      </c>
      <c r="AF85" s="81"/>
      <c r="AG85" s="81"/>
      <c r="AH85" s="81"/>
      <c r="AI85" s="81"/>
      <c r="AJ85" s="81"/>
      <c r="AK85" s="81"/>
      <c r="AL85" s="81"/>
      <c r="AM85" s="81"/>
      <c r="AN85" s="82"/>
      <c r="AO85" s="121">
        <v>238</v>
      </c>
      <c r="AP85" s="122"/>
      <c r="AQ85" s="122"/>
      <c r="AR85" s="122"/>
      <c r="AS85" s="122"/>
      <c r="AT85" s="122"/>
      <c r="AU85" s="122"/>
      <c r="AV85" s="123"/>
      <c r="AW85" s="121">
        <v>0</v>
      </c>
      <c r="AX85" s="122"/>
      <c r="AY85" s="122"/>
      <c r="AZ85" s="122"/>
      <c r="BA85" s="122"/>
      <c r="BB85" s="122"/>
      <c r="BC85" s="122"/>
      <c r="BD85" s="123"/>
      <c r="BE85" s="121">
        <f>AO85</f>
        <v>238</v>
      </c>
      <c r="BF85" s="122"/>
      <c r="BG85" s="122"/>
      <c r="BH85" s="122"/>
      <c r="BI85" s="122"/>
      <c r="BJ85" s="122"/>
      <c r="BK85" s="122"/>
      <c r="BL85" s="123"/>
    </row>
    <row r="86" spans="1:65" ht="36" customHeight="1" x14ac:dyDescent="0.2">
      <c r="A86" s="89">
        <v>13</v>
      </c>
      <c r="B86" s="90"/>
      <c r="C86" s="90"/>
      <c r="D86" s="90"/>
      <c r="E86" s="90"/>
      <c r="F86" s="91"/>
      <c r="G86" s="92" t="s">
        <v>140</v>
      </c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4"/>
      <c r="Z86" s="95" t="s">
        <v>137</v>
      </c>
      <c r="AA86" s="96"/>
      <c r="AB86" s="96"/>
      <c r="AC86" s="96"/>
      <c r="AD86" s="97"/>
      <c r="AE86" s="95" t="s">
        <v>138</v>
      </c>
      <c r="AF86" s="96"/>
      <c r="AG86" s="96"/>
      <c r="AH86" s="96"/>
      <c r="AI86" s="96"/>
      <c r="AJ86" s="96"/>
      <c r="AK86" s="96"/>
      <c r="AL86" s="96"/>
      <c r="AM86" s="96"/>
      <c r="AN86" s="97"/>
      <c r="AO86" s="100">
        <v>0</v>
      </c>
      <c r="AP86" s="101"/>
      <c r="AQ86" s="101"/>
      <c r="AR86" s="101"/>
      <c r="AS86" s="101"/>
      <c r="AT86" s="101"/>
      <c r="AU86" s="101"/>
      <c r="AV86" s="102"/>
      <c r="AW86" s="100">
        <v>7573</v>
      </c>
      <c r="AX86" s="101"/>
      <c r="AY86" s="101"/>
      <c r="AZ86" s="101"/>
      <c r="BA86" s="101"/>
      <c r="BB86" s="101"/>
      <c r="BC86" s="101"/>
      <c r="BD86" s="102"/>
      <c r="BE86" s="100">
        <f>AW86+AO86</f>
        <v>7573</v>
      </c>
      <c r="BF86" s="101"/>
      <c r="BG86" s="101"/>
      <c r="BH86" s="101"/>
      <c r="BI86" s="101"/>
      <c r="BJ86" s="101"/>
      <c r="BK86" s="101"/>
      <c r="BL86" s="102"/>
    </row>
    <row r="87" spans="1:65" s="4" customFormat="1" ht="20.100000000000001" customHeight="1" x14ac:dyDescent="0.2">
      <c r="A87" s="72">
        <v>0</v>
      </c>
      <c r="B87" s="72"/>
      <c r="C87" s="72"/>
      <c r="D87" s="72"/>
      <c r="E87" s="72"/>
      <c r="F87" s="72"/>
      <c r="G87" s="73" t="s">
        <v>69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5"/>
      <c r="Z87" s="76"/>
      <c r="AA87" s="76"/>
      <c r="AB87" s="76"/>
      <c r="AC87" s="76"/>
      <c r="AD87" s="76"/>
      <c r="AE87" s="77"/>
      <c r="AF87" s="78"/>
      <c r="AG87" s="78"/>
      <c r="AH87" s="78"/>
      <c r="AI87" s="78"/>
      <c r="AJ87" s="78"/>
      <c r="AK87" s="78"/>
      <c r="AL87" s="78"/>
      <c r="AM87" s="78"/>
      <c r="AN87" s="79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46"/>
    </row>
    <row r="88" spans="1:65" ht="33.950000000000003" customHeight="1" x14ac:dyDescent="0.2">
      <c r="A88" s="62">
        <v>14</v>
      </c>
      <c r="B88" s="62"/>
      <c r="C88" s="62"/>
      <c r="D88" s="62"/>
      <c r="E88" s="62"/>
      <c r="F88" s="62"/>
      <c r="G88" s="63" t="s">
        <v>94</v>
      </c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5"/>
      <c r="Z88" s="66" t="s">
        <v>103</v>
      </c>
      <c r="AA88" s="66"/>
      <c r="AB88" s="66"/>
      <c r="AC88" s="66"/>
      <c r="AD88" s="66"/>
      <c r="AE88" s="67" t="s">
        <v>95</v>
      </c>
      <c r="AF88" s="81"/>
      <c r="AG88" s="81"/>
      <c r="AH88" s="81"/>
      <c r="AI88" s="81"/>
      <c r="AJ88" s="81"/>
      <c r="AK88" s="81"/>
      <c r="AL88" s="81"/>
      <c r="AM88" s="81"/>
      <c r="AN88" s="82"/>
      <c r="AO88" s="61">
        <f>AO74/AO82</f>
        <v>22213.110135382365</v>
      </c>
      <c r="AP88" s="61"/>
      <c r="AQ88" s="61"/>
      <c r="AR88" s="61"/>
      <c r="AS88" s="61"/>
      <c r="AT88" s="61"/>
      <c r="AU88" s="61"/>
      <c r="AV88" s="61"/>
      <c r="AW88" s="61">
        <f>AW74/AO82</f>
        <v>4976.8836736187341</v>
      </c>
      <c r="AX88" s="61"/>
      <c r="AY88" s="61"/>
      <c r="AZ88" s="61"/>
      <c r="BA88" s="61"/>
      <c r="BB88" s="61"/>
      <c r="BC88" s="61"/>
      <c r="BD88" s="61"/>
      <c r="BE88" s="61">
        <f>BE74/BE82</f>
        <v>27189.993809001098</v>
      </c>
      <c r="BF88" s="61"/>
      <c r="BG88" s="61"/>
      <c r="BH88" s="61"/>
      <c r="BI88" s="61"/>
      <c r="BJ88" s="61"/>
      <c r="BK88" s="61"/>
      <c r="BL88" s="61"/>
      <c r="BM88" s="47"/>
    </row>
    <row r="89" spans="1:65" ht="33.950000000000003" customHeight="1" x14ac:dyDescent="0.2">
      <c r="A89" s="83">
        <v>15</v>
      </c>
      <c r="B89" s="84"/>
      <c r="C89" s="84"/>
      <c r="D89" s="84"/>
      <c r="E89" s="84"/>
      <c r="F89" s="85"/>
      <c r="G89" s="63" t="s">
        <v>125</v>
      </c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7"/>
      <c r="Z89" s="67" t="s">
        <v>103</v>
      </c>
      <c r="AA89" s="81"/>
      <c r="AB89" s="81"/>
      <c r="AC89" s="81"/>
      <c r="AD89" s="82"/>
      <c r="AE89" s="67" t="s">
        <v>126</v>
      </c>
      <c r="AF89" s="81"/>
      <c r="AG89" s="81"/>
      <c r="AH89" s="81"/>
      <c r="AI89" s="81"/>
      <c r="AJ89" s="81"/>
      <c r="AK89" s="81"/>
      <c r="AL89" s="81"/>
      <c r="AM89" s="81"/>
      <c r="AN89" s="82"/>
      <c r="AO89" s="58">
        <f>AO76/AO85</f>
        <v>1521.579831932773</v>
      </c>
      <c r="AP89" s="59"/>
      <c r="AQ89" s="59"/>
      <c r="AR89" s="59"/>
      <c r="AS89" s="59"/>
      <c r="AT89" s="59"/>
      <c r="AU89" s="59"/>
      <c r="AV89" s="60"/>
      <c r="AW89" s="58">
        <v>0</v>
      </c>
      <c r="AX89" s="59"/>
      <c r="AY89" s="59"/>
      <c r="AZ89" s="59"/>
      <c r="BA89" s="59"/>
      <c r="BB89" s="59"/>
      <c r="BC89" s="59"/>
      <c r="BD89" s="60"/>
      <c r="BE89" s="61">
        <f>AO89</f>
        <v>1521.579831932773</v>
      </c>
      <c r="BF89" s="61"/>
      <c r="BG89" s="61"/>
      <c r="BH89" s="61"/>
      <c r="BI89" s="61"/>
      <c r="BJ89" s="61"/>
      <c r="BK89" s="61"/>
      <c r="BL89" s="61"/>
      <c r="BM89" s="47"/>
    </row>
    <row r="90" spans="1:65" ht="32.450000000000003" customHeight="1" x14ac:dyDescent="0.2">
      <c r="A90" s="62">
        <v>16</v>
      </c>
      <c r="B90" s="62"/>
      <c r="C90" s="62"/>
      <c r="D90" s="62"/>
      <c r="E90" s="62"/>
      <c r="F90" s="62"/>
      <c r="G90" s="63" t="s">
        <v>114</v>
      </c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5"/>
      <c r="Z90" s="66" t="s">
        <v>103</v>
      </c>
      <c r="AA90" s="66"/>
      <c r="AB90" s="66"/>
      <c r="AC90" s="66"/>
      <c r="AD90" s="66"/>
      <c r="AE90" s="67" t="s">
        <v>80</v>
      </c>
      <c r="AF90" s="68"/>
      <c r="AG90" s="68"/>
      <c r="AH90" s="68"/>
      <c r="AI90" s="68"/>
      <c r="AJ90" s="68"/>
      <c r="AK90" s="68"/>
      <c r="AL90" s="68"/>
      <c r="AM90" s="68"/>
      <c r="AN90" s="69"/>
      <c r="AO90" s="61">
        <v>13745</v>
      </c>
      <c r="AP90" s="61"/>
      <c r="AQ90" s="61"/>
      <c r="AR90" s="61"/>
      <c r="AS90" s="61"/>
      <c r="AT90" s="61"/>
      <c r="AU90" s="61"/>
      <c r="AV90" s="61"/>
      <c r="AW90" s="61">
        <v>13305</v>
      </c>
      <c r="AX90" s="61"/>
      <c r="AY90" s="61"/>
      <c r="AZ90" s="61"/>
      <c r="BA90" s="61"/>
      <c r="BB90" s="61"/>
      <c r="BC90" s="61"/>
      <c r="BD90" s="61"/>
      <c r="BE90" s="61">
        <v>13525</v>
      </c>
      <c r="BF90" s="61"/>
      <c r="BG90" s="61"/>
      <c r="BH90" s="61"/>
      <c r="BI90" s="61"/>
      <c r="BJ90" s="61"/>
      <c r="BK90" s="61"/>
      <c r="BL90" s="61"/>
      <c r="BM90" s="47"/>
    </row>
    <row r="91" spans="1:65" ht="42" customHeight="1" x14ac:dyDescent="0.2">
      <c r="A91" s="62">
        <v>17</v>
      </c>
      <c r="B91" s="62"/>
      <c r="C91" s="62"/>
      <c r="D91" s="62"/>
      <c r="E91" s="62"/>
      <c r="F91" s="62"/>
      <c r="G91" s="63" t="s">
        <v>96</v>
      </c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5"/>
      <c r="Z91" s="66" t="s">
        <v>103</v>
      </c>
      <c r="AA91" s="66"/>
      <c r="AB91" s="66"/>
      <c r="AC91" s="66"/>
      <c r="AD91" s="66"/>
      <c r="AE91" s="67" t="s">
        <v>80</v>
      </c>
      <c r="AF91" s="68"/>
      <c r="AG91" s="68"/>
      <c r="AH91" s="68"/>
      <c r="AI91" s="68"/>
      <c r="AJ91" s="68"/>
      <c r="AK91" s="68"/>
      <c r="AL91" s="68"/>
      <c r="AM91" s="68"/>
      <c r="AN91" s="69"/>
      <c r="AO91" s="61">
        <f>AO79/AO84</f>
        <v>1117.3174603174602</v>
      </c>
      <c r="AP91" s="61"/>
      <c r="AQ91" s="61"/>
      <c r="AR91" s="61"/>
      <c r="AS91" s="61"/>
      <c r="AT91" s="61"/>
      <c r="AU91" s="61"/>
      <c r="AV91" s="61"/>
      <c r="AW91" s="61">
        <f t="shared" ref="AW91" si="4">AW79/AW84</f>
        <v>125010.88888888889</v>
      </c>
      <c r="AX91" s="61"/>
      <c r="AY91" s="61"/>
      <c r="AZ91" s="61"/>
      <c r="BA91" s="61"/>
      <c r="BB91" s="61"/>
      <c r="BC91" s="61"/>
      <c r="BD91" s="61"/>
      <c r="BE91" s="61">
        <f>BE79/BE84</f>
        <v>3595.1888888888889</v>
      </c>
      <c r="BF91" s="61"/>
      <c r="BG91" s="61"/>
      <c r="BH91" s="61"/>
      <c r="BI91" s="61"/>
      <c r="BJ91" s="61"/>
      <c r="BK91" s="61"/>
      <c r="BL91" s="61"/>
      <c r="BM91" s="47"/>
    </row>
    <row r="92" spans="1:65" ht="42" customHeight="1" x14ac:dyDescent="0.2">
      <c r="A92" s="89">
        <v>18</v>
      </c>
      <c r="B92" s="90"/>
      <c r="C92" s="90"/>
      <c r="D92" s="90"/>
      <c r="E92" s="90"/>
      <c r="F92" s="91"/>
      <c r="G92" s="92" t="s">
        <v>141</v>
      </c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4"/>
      <c r="Z92" s="95" t="s">
        <v>103</v>
      </c>
      <c r="AA92" s="96"/>
      <c r="AB92" s="96"/>
      <c r="AC92" s="96"/>
      <c r="AD92" s="97"/>
      <c r="AE92" s="95" t="s">
        <v>80</v>
      </c>
      <c r="AF92" s="96"/>
      <c r="AG92" s="96"/>
      <c r="AH92" s="96"/>
      <c r="AI92" s="96"/>
      <c r="AJ92" s="96"/>
      <c r="AK92" s="96"/>
      <c r="AL92" s="96"/>
      <c r="AM92" s="96"/>
      <c r="AN92" s="97"/>
      <c r="AO92" s="100">
        <v>0</v>
      </c>
      <c r="AP92" s="101"/>
      <c r="AQ92" s="101"/>
      <c r="AR92" s="101"/>
      <c r="AS92" s="101"/>
      <c r="AT92" s="101"/>
      <c r="AU92" s="101"/>
      <c r="AV92" s="102"/>
      <c r="AW92" s="100">
        <f>AW80/AW86</f>
        <v>1400.7388194902944</v>
      </c>
      <c r="AX92" s="101"/>
      <c r="AY92" s="101"/>
      <c r="AZ92" s="101"/>
      <c r="BA92" s="101"/>
      <c r="BB92" s="101"/>
      <c r="BC92" s="101"/>
      <c r="BD92" s="102"/>
      <c r="BE92" s="100">
        <f>AW92+AO92</f>
        <v>1400.7388194902944</v>
      </c>
      <c r="BF92" s="101"/>
      <c r="BG92" s="101"/>
      <c r="BH92" s="101"/>
      <c r="BI92" s="101"/>
      <c r="BJ92" s="101"/>
      <c r="BK92" s="101"/>
      <c r="BL92" s="102"/>
      <c r="BM92" s="47"/>
    </row>
    <row r="93" spans="1:65" s="4" customFormat="1" ht="18.95" customHeight="1" x14ac:dyDescent="0.2">
      <c r="A93" s="72">
        <v>0</v>
      </c>
      <c r="B93" s="72"/>
      <c r="C93" s="72"/>
      <c r="D93" s="72"/>
      <c r="E93" s="72"/>
      <c r="F93" s="72"/>
      <c r="G93" s="73" t="s">
        <v>70</v>
      </c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5"/>
      <c r="Z93" s="76"/>
      <c r="AA93" s="76"/>
      <c r="AB93" s="76"/>
      <c r="AC93" s="76"/>
      <c r="AD93" s="76"/>
      <c r="AE93" s="77"/>
      <c r="AF93" s="78"/>
      <c r="AG93" s="78"/>
      <c r="AH93" s="78"/>
      <c r="AI93" s="78"/>
      <c r="AJ93" s="78"/>
      <c r="AK93" s="78"/>
      <c r="AL93" s="78"/>
      <c r="AM93" s="78"/>
      <c r="AN93" s="79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46"/>
    </row>
    <row r="94" spans="1:65" ht="44.1" customHeight="1" x14ac:dyDescent="0.2">
      <c r="A94" s="62">
        <v>19</v>
      </c>
      <c r="B94" s="62"/>
      <c r="C94" s="62"/>
      <c r="D94" s="62"/>
      <c r="E94" s="62"/>
      <c r="F94" s="62"/>
      <c r="G94" s="63" t="s">
        <v>97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5"/>
      <c r="Z94" s="66" t="s">
        <v>71</v>
      </c>
      <c r="AA94" s="66"/>
      <c r="AB94" s="66"/>
      <c r="AC94" s="66"/>
      <c r="AD94" s="66"/>
      <c r="AE94" s="67" t="s">
        <v>80</v>
      </c>
      <c r="AF94" s="68"/>
      <c r="AG94" s="68"/>
      <c r="AH94" s="68"/>
      <c r="AI94" s="68"/>
      <c r="AJ94" s="68"/>
      <c r="AK94" s="68"/>
      <c r="AL94" s="68"/>
      <c r="AM94" s="68"/>
      <c r="AN94" s="69"/>
      <c r="AO94" s="70">
        <v>105</v>
      </c>
      <c r="AP94" s="70"/>
      <c r="AQ94" s="70"/>
      <c r="AR94" s="70"/>
      <c r="AS94" s="70"/>
      <c r="AT94" s="70"/>
      <c r="AU94" s="70"/>
      <c r="AV94" s="70"/>
      <c r="AW94" s="70">
        <v>0</v>
      </c>
      <c r="AX94" s="70"/>
      <c r="AY94" s="70"/>
      <c r="AZ94" s="70"/>
      <c r="BA94" s="70"/>
      <c r="BB94" s="70"/>
      <c r="BC94" s="70"/>
      <c r="BD94" s="70"/>
      <c r="BE94" s="70">
        <f>AO94</f>
        <v>105</v>
      </c>
      <c r="BF94" s="70"/>
      <c r="BG94" s="70"/>
      <c r="BH94" s="70"/>
      <c r="BI94" s="70"/>
      <c r="BJ94" s="70"/>
      <c r="BK94" s="70"/>
      <c r="BL94" s="70"/>
    </row>
    <row r="95" spans="1:65" ht="45.95" customHeight="1" x14ac:dyDescent="0.2">
      <c r="A95" s="62">
        <v>20</v>
      </c>
      <c r="B95" s="62"/>
      <c r="C95" s="62"/>
      <c r="D95" s="62"/>
      <c r="E95" s="62"/>
      <c r="F95" s="62"/>
      <c r="G95" s="63" t="s">
        <v>98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5"/>
      <c r="Z95" s="66" t="s">
        <v>71</v>
      </c>
      <c r="AA95" s="66"/>
      <c r="AB95" s="66"/>
      <c r="AC95" s="66"/>
      <c r="AD95" s="66"/>
      <c r="AE95" s="67" t="s">
        <v>80</v>
      </c>
      <c r="AF95" s="68"/>
      <c r="AG95" s="68"/>
      <c r="AH95" s="68"/>
      <c r="AI95" s="68"/>
      <c r="AJ95" s="68"/>
      <c r="AK95" s="68"/>
      <c r="AL95" s="68"/>
      <c r="AM95" s="68"/>
      <c r="AN95" s="69"/>
      <c r="AO95" s="70">
        <v>102</v>
      </c>
      <c r="AP95" s="70"/>
      <c r="AQ95" s="70"/>
      <c r="AR95" s="70"/>
      <c r="AS95" s="70"/>
      <c r="AT95" s="70"/>
      <c r="AU95" s="70"/>
      <c r="AV95" s="70"/>
      <c r="AW95" s="70">
        <v>0</v>
      </c>
      <c r="AX95" s="70"/>
      <c r="AY95" s="70"/>
      <c r="AZ95" s="70"/>
      <c r="BA95" s="70"/>
      <c r="BB95" s="70"/>
      <c r="BC95" s="70"/>
      <c r="BD95" s="70"/>
      <c r="BE95" s="70">
        <f>AO95</f>
        <v>102</v>
      </c>
      <c r="BF95" s="70"/>
      <c r="BG95" s="70"/>
      <c r="BH95" s="70"/>
      <c r="BI95" s="70"/>
      <c r="BJ95" s="70"/>
      <c r="BK95" s="70"/>
      <c r="BL95" s="70"/>
    </row>
    <row r="96" spans="1:65" ht="35.1" customHeight="1" x14ac:dyDescent="0.2">
      <c r="A96" s="62">
        <v>21</v>
      </c>
      <c r="B96" s="62"/>
      <c r="C96" s="62"/>
      <c r="D96" s="62"/>
      <c r="E96" s="62"/>
      <c r="F96" s="62"/>
      <c r="G96" s="63" t="s">
        <v>81</v>
      </c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5"/>
      <c r="Z96" s="66" t="s">
        <v>71</v>
      </c>
      <c r="AA96" s="66"/>
      <c r="AB96" s="66"/>
      <c r="AC96" s="66"/>
      <c r="AD96" s="66"/>
      <c r="AE96" s="67" t="s">
        <v>80</v>
      </c>
      <c r="AF96" s="68"/>
      <c r="AG96" s="68"/>
      <c r="AH96" s="68"/>
      <c r="AI96" s="68"/>
      <c r="AJ96" s="68"/>
      <c r="AK96" s="68"/>
      <c r="AL96" s="68"/>
      <c r="AM96" s="68"/>
      <c r="AN96" s="69"/>
      <c r="AO96" s="70">
        <v>0</v>
      </c>
      <c r="AP96" s="70"/>
      <c r="AQ96" s="70"/>
      <c r="AR96" s="70"/>
      <c r="AS96" s="70"/>
      <c r="AT96" s="70"/>
      <c r="AU96" s="70"/>
      <c r="AV96" s="70"/>
      <c r="AW96" s="70">
        <f>1793622/1766719%</f>
        <v>101.52276621239712</v>
      </c>
      <c r="AX96" s="70"/>
      <c r="AY96" s="70"/>
      <c r="AZ96" s="70"/>
      <c r="BA96" s="70"/>
      <c r="BB96" s="70"/>
      <c r="BC96" s="70"/>
      <c r="BD96" s="70"/>
      <c r="BE96" s="70">
        <f>AW96</f>
        <v>101.52276621239712</v>
      </c>
      <c r="BF96" s="70"/>
      <c r="BG96" s="70"/>
      <c r="BH96" s="70"/>
      <c r="BI96" s="70"/>
      <c r="BJ96" s="70"/>
      <c r="BK96" s="70"/>
      <c r="BL96" s="70"/>
    </row>
    <row r="97" spans="1:64" ht="35.1" customHeight="1" x14ac:dyDescent="0.2">
      <c r="A97" s="62">
        <v>22</v>
      </c>
      <c r="B97" s="62"/>
      <c r="C97" s="62"/>
      <c r="D97" s="62"/>
      <c r="E97" s="62"/>
      <c r="F97" s="62"/>
      <c r="G97" s="63" t="s">
        <v>82</v>
      </c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5"/>
      <c r="Z97" s="66" t="s">
        <v>71</v>
      </c>
      <c r="AA97" s="66"/>
      <c r="AB97" s="66"/>
      <c r="AC97" s="66"/>
      <c r="AD97" s="66"/>
      <c r="AE97" s="67" t="s">
        <v>80</v>
      </c>
      <c r="AF97" s="68"/>
      <c r="AG97" s="68"/>
      <c r="AH97" s="68"/>
      <c r="AI97" s="68"/>
      <c r="AJ97" s="68"/>
      <c r="AK97" s="68"/>
      <c r="AL97" s="68"/>
      <c r="AM97" s="68"/>
      <c r="AN97" s="69"/>
      <c r="AO97" s="70">
        <f>54751114/(59889005+374759+447388)%</f>
        <v>90.182960125678392</v>
      </c>
      <c r="AP97" s="70"/>
      <c r="AQ97" s="70"/>
      <c r="AR97" s="70"/>
      <c r="AS97" s="70"/>
      <c r="AT97" s="70"/>
      <c r="AU97" s="70"/>
      <c r="AV97" s="70"/>
      <c r="AW97" s="70">
        <f>1334601/(2741490+432398+10427935.08)%</f>
        <v>9.8119273581964581</v>
      </c>
      <c r="AX97" s="70"/>
      <c r="AY97" s="70"/>
      <c r="AZ97" s="70"/>
      <c r="BA97" s="70"/>
      <c r="BB97" s="70"/>
      <c r="BC97" s="70"/>
      <c r="BD97" s="70"/>
      <c r="BE97" s="70">
        <f>56085116/(62630495+11682480.08)%</f>
        <v>75.471498671157761</v>
      </c>
      <c r="BF97" s="70"/>
      <c r="BG97" s="70"/>
      <c r="BH97" s="70"/>
      <c r="BI97" s="70"/>
      <c r="BJ97" s="70"/>
      <c r="BK97" s="70"/>
      <c r="BL97" s="70"/>
    </row>
    <row r="98" spans="1:64" ht="33" customHeight="1" x14ac:dyDescent="0.2">
      <c r="A98" s="71">
        <v>23</v>
      </c>
      <c r="B98" s="71"/>
      <c r="C98" s="71"/>
      <c r="D98" s="71"/>
      <c r="E98" s="71"/>
      <c r="F98" s="71"/>
      <c r="G98" s="51" t="s">
        <v>133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54" t="s">
        <v>71</v>
      </c>
      <c r="AA98" s="54"/>
      <c r="AB98" s="54"/>
      <c r="AC98" s="54"/>
      <c r="AD98" s="54"/>
      <c r="AE98" s="55" t="s">
        <v>80</v>
      </c>
      <c r="AF98" s="56"/>
      <c r="AG98" s="56"/>
      <c r="AH98" s="56"/>
      <c r="AI98" s="56"/>
      <c r="AJ98" s="56"/>
      <c r="AK98" s="56"/>
      <c r="AL98" s="56"/>
      <c r="AM98" s="56"/>
      <c r="AN98" s="57"/>
      <c r="AO98" s="61">
        <v>100</v>
      </c>
      <c r="AP98" s="61"/>
      <c r="AQ98" s="61"/>
      <c r="AR98" s="61"/>
      <c r="AS98" s="61"/>
      <c r="AT98" s="61"/>
      <c r="AU98" s="61"/>
      <c r="AV98" s="61"/>
      <c r="AW98" s="61">
        <v>0</v>
      </c>
      <c r="AX98" s="61"/>
      <c r="AY98" s="61"/>
      <c r="AZ98" s="61"/>
      <c r="BA98" s="61"/>
      <c r="BB98" s="61"/>
      <c r="BC98" s="61"/>
      <c r="BD98" s="61"/>
      <c r="BE98" s="61">
        <v>100</v>
      </c>
      <c r="BF98" s="61"/>
      <c r="BG98" s="61"/>
      <c r="BH98" s="61"/>
      <c r="BI98" s="61"/>
      <c r="BJ98" s="61"/>
      <c r="BK98" s="61"/>
      <c r="BL98" s="61"/>
    </row>
    <row r="99" spans="1:64" ht="60" customHeight="1" x14ac:dyDescent="0.2">
      <c r="A99" s="191">
        <v>24</v>
      </c>
      <c r="B99" s="191"/>
      <c r="C99" s="191"/>
      <c r="D99" s="191"/>
      <c r="E99" s="191"/>
      <c r="F99" s="191"/>
      <c r="G99" s="92" t="s">
        <v>139</v>
      </c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3"/>
      <c r="Z99" s="194" t="s">
        <v>71</v>
      </c>
      <c r="AA99" s="194"/>
      <c r="AB99" s="194"/>
      <c r="AC99" s="194"/>
      <c r="AD99" s="194"/>
      <c r="AE99" s="95" t="s">
        <v>80</v>
      </c>
      <c r="AF99" s="98"/>
      <c r="AG99" s="98"/>
      <c r="AH99" s="98"/>
      <c r="AI99" s="98"/>
      <c r="AJ99" s="98"/>
      <c r="AK99" s="98"/>
      <c r="AL99" s="98"/>
      <c r="AM99" s="98"/>
      <c r="AN99" s="99"/>
      <c r="AO99" s="195">
        <v>0</v>
      </c>
      <c r="AP99" s="195"/>
      <c r="AQ99" s="195"/>
      <c r="AR99" s="195"/>
      <c r="AS99" s="195"/>
      <c r="AT99" s="195"/>
      <c r="AU99" s="195"/>
      <c r="AV99" s="195"/>
      <c r="AW99" s="195">
        <v>100</v>
      </c>
      <c r="AX99" s="195"/>
      <c r="AY99" s="195"/>
      <c r="AZ99" s="195"/>
      <c r="BA99" s="195"/>
      <c r="BB99" s="195"/>
      <c r="BC99" s="195"/>
      <c r="BD99" s="195"/>
      <c r="BE99" s="195">
        <v>100</v>
      </c>
      <c r="BF99" s="195"/>
      <c r="BG99" s="195"/>
      <c r="BH99" s="195"/>
      <c r="BI99" s="195"/>
      <c r="BJ99" s="195"/>
      <c r="BK99" s="195"/>
      <c r="BL99" s="195"/>
    </row>
    <row r="101" spans="1:64" ht="16.5" customHeight="1" x14ac:dyDescent="0.2">
      <c r="A101" s="133" t="s">
        <v>75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37"/>
      <c r="X101" s="37"/>
      <c r="Y101" s="37"/>
      <c r="Z101" s="37"/>
      <c r="AA101" s="37"/>
      <c r="AB101" s="37"/>
      <c r="AC101" s="38"/>
      <c r="AD101" s="38"/>
      <c r="AE101" s="38"/>
      <c r="AF101" s="38"/>
      <c r="AG101" s="38"/>
      <c r="AH101" s="37"/>
      <c r="AI101" s="37"/>
      <c r="AJ101" s="37"/>
      <c r="AK101" s="37"/>
      <c r="AL101" s="37"/>
      <c r="AM101" s="37"/>
      <c r="AN101" s="5"/>
      <c r="AO101" s="169" t="s">
        <v>104</v>
      </c>
      <c r="AP101" s="169"/>
      <c r="AQ101" s="169"/>
      <c r="AR101" s="169"/>
      <c r="AS101" s="169"/>
      <c r="AT101" s="169"/>
      <c r="AU101" s="16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</row>
    <row r="102" spans="1:64" x14ac:dyDescent="0.2">
      <c r="W102" s="128" t="s">
        <v>5</v>
      </c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O102" s="127" t="s">
        <v>122</v>
      </c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</row>
    <row r="103" spans="1:64" ht="15.75" customHeight="1" x14ac:dyDescent="0.2">
      <c r="A103" s="135" t="s">
        <v>3</v>
      </c>
      <c r="B103" s="135"/>
      <c r="C103" s="135"/>
      <c r="D103" s="135"/>
      <c r="E103" s="135"/>
      <c r="F103" s="135"/>
    </row>
    <row r="104" spans="1:64" ht="13.35" customHeight="1" x14ac:dyDescent="0.2">
      <c r="A104" s="131" t="s">
        <v>105</v>
      </c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</row>
    <row r="105" spans="1:64" x14ac:dyDescent="0.2">
      <c r="A105" s="132" t="s">
        <v>47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</row>
    <row r="106" spans="1:64" ht="6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</row>
    <row r="107" spans="1:64" ht="15.6" customHeight="1" x14ac:dyDescent="0.2">
      <c r="A107" s="133" t="s">
        <v>106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37"/>
      <c r="X107" s="37"/>
      <c r="Y107" s="37"/>
      <c r="Z107" s="37"/>
      <c r="AA107" s="37"/>
      <c r="AB107" s="37"/>
      <c r="AC107" s="38"/>
      <c r="AD107" s="38"/>
      <c r="AE107" s="38"/>
      <c r="AF107" s="38"/>
      <c r="AG107" s="38"/>
      <c r="AH107" s="37"/>
      <c r="AI107" s="37"/>
      <c r="AJ107" s="37"/>
      <c r="AK107" s="37"/>
      <c r="AL107" s="37"/>
      <c r="AM107" s="37"/>
      <c r="AN107" s="5"/>
      <c r="AO107" s="170" t="s">
        <v>107</v>
      </c>
      <c r="AP107" s="170"/>
      <c r="AQ107" s="170"/>
      <c r="AR107" s="170"/>
      <c r="AS107" s="170"/>
      <c r="AT107" s="170"/>
      <c r="AU107" s="17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</row>
    <row r="108" spans="1:64" ht="9.6" customHeight="1" x14ac:dyDescent="0.2">
      <c r="W108" s="128" t="s">
        <v>5</v>
      </c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O108" s="127" t="s">
        <v>122</v>
      </c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</row>
    <row r="109" spans="1:64" x14ac:dyDescent="0.2">
      <c r="A109" s="171" t="s">
        <v>144</v>
      </c>
      <c r="B109" s="171"/>
      <c r="C109" s="171"/>
      <c r="D109" s="171"/>
      <c r="E109" s="171"/>
      <c r="F109" s="171"/>
      <c r="G109" s="41"/>
      <c r="H109" s="41"/>
    </row>
    <row r="110" spans="1:64" x14ac:dyDescent="0.2">
      <c r="A110" s="127" t="s">
        <v>45</v>
      </c>
      <c r="B110" s="127"/>
      <c r="C110" s="127"/>
      <c r="D110" s="127"/>
      <c r="E110" s="127"/>
      <c r="F110" s="127"/>
      <c r="G110" s="127"/>
      <c r="H110" s="127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64" x14ac:dyDescent="0.2">
      <c r="A111" s="42" t="s">
        <v>46</v>
      </c>
    </row>
  </sheetData>
  <mergeCells count="379">
    <mergeCell ref="A99:F99"/>
    <mergeCell ref="G99:Y99"/>
    <mergeCell ref="Z99:AD99"/>
    <mergeCell ref="AE99:AN99"/>
    <mergeCell ref="AO99:AV99"/>
    <mergeCell ref="AW99:BD99"/>
    <mergeCell ref="BE99:BL99"/>
    <mergeCell ref="A86:F86"/>
    <mergeCell ref="G86:Y86"/>
    <mergeCell ref="Z86:AD86"/>
    <mergeCell ref="AE86:AN86"/>
    <mergeCell ref="AO86:AV86"/>
    <mergeCell ref="AW86:BD86"/>
    <mergeCell ref="BE86:BL86"/>
    <mergeCell ref="A92:F92"/>
    <mergeCell ref="G92:Y92"/>
    <mergeCell ref="Z92:AD92"/>
    <mergeCell ref="AE92:AN92"/>
    <mergeCell ref="AO92:AV92"/>
    <mergeCell ref="AW92:BD92"/>
    <mergeCell ref="BE92:BL92"/>
    <mergeCell ref="BE88:BL88"/>
    <mergeCell ref="A90:F90"/>
    <mergeCell ref="G90:Y90"/>
    <mergeCell ref="BE76:BL76"/>
    <mergeCell ref="A85:F85"/>
    <mergeCell ref="G85:Y85"/>
    <mergeCell ref="Z85:AD85"/>
    <mergeCell ref="AE85:AN85"/>
    <mergeCell ref="AO85:AV85"/>
    <mergeCell ref="AW85:BD85"/>
    <mergeCell ref="BE85:BL85"/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E20:BL20"/>
    <mergeCell ref="G29:BL29"/>
    <mergeCell ref="AO101:AU101"/>
    <mergeCell ref="AO107:AU107"/>
    <mergeCell ref="A109:F109"/>
    <mergeCell ref="B14:L14"/>
    <mergeCell ref="N14:AS14"/>
    <mergeCell ref="AU14:BB14"/>
    <mergeCell ref="B16:L16"/>
    <mergeCell ref="N16:AS16"/>
    <mergeCell ref="AU16:BB16"/>
    <mergeCell ref="B20:L20"/>
    <mergeCell ref="N20:Y20"/>
    <mergeCell ref="AA20:AI20"/>
    <mergeCell ref="AK20:BC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2:F42"/>
    <mergeCell ref="G42:BL4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60:AY60"/>
    <mergeCell ref="A61:C62"/>
    <mergeCell ref="D61:AA62"/>
    <mergeCell ref="AB61:AI62"/>
    <mergeCell ref="AJ61:AQ62"/>
    <mergeCell ref="AR61:AY62"/>
    <mergeCell ref="A50:C50"/>
    <mergeCell ref="D50:AB50"/>
    <mergeCell ref="AC50:AJ50"/>
    <mergeCell ref="AK50:AR50"/>
    <mergeCell ref="AS50:AZ50"/>
    <mergeCell ref="A59:BL59"/>
    <mergeCell ref="AS51:AZ51"/>
    <mergeCell ref="A52:C52"/>
    <mergeCell ref="D52:AB52"/>
    <mergeCell ref="AC52:AJ52"/>
    <mergeCell ref="A51:C51"/>
    <mergeCell ref="D51:AB51"/>
    <mergeCell ref="AC51:AJ51"/>
    <mergeCell ref="AK51:AR51"/>
    <mergeCell ref="AK52:AR52"/>
    <mergeCell ref="AS52:AZ52"/>
    <mergeCell ref="A53:C53"/>
    <mergeCell ref="D53:AB53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5:C65"/>
    <mergeCell ref="D65:AA65"/>
    <mergeCell ref="AB65:AI65"/>
    <mergeCell ref="AJ65:AQ65"/>
    <mergeCell ref="AR65:AY65"/>
    <mergeCell ref="A68:BL68"/>
    <mergeCell ref="AR66:AY66"/>
    <mergeCell ref="A104:AS104"/>
    <mergeCell ref="A105:AS105"/>
    <mergeCell ref="A107:V107"/>
    <mergeCell ref="A101:V101"/>
    <mergeCell ref="W102:AM102"/>
    <mergeCell ref="AO102:BG102"/>
    <mergeCell ref="A103:F103"/>
    <mergeCell ref="BE71:BL71"/>
    <mergeCell ref="A72:F72"/>
    <mergeCell ref="G72:Y72"/>
    <mergeCell ref="Z72:AD72"/>
    <mergeCell ref="AE72:AN72"/>
    <mergeCell ref="AO72:AV72"/>
    <mergeCell ref="AW72:BD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AC53:AJ53"/>
    <mergeCell ref="AK53:AR53"/>
    <mergeCell ref="AS53:AZ53"/>
    <mergeCell ref="A110:H110"/>
    <mergeCell ref="W108:AM108"/>
    <mergeCell ref="AO108:BG108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66:C66"/>
    <mergeCell ref="D66:AA66"/>
    <mergeCell ref="AB66:AI66"/>
    <mergeCell ref="AJ66:AQ66"/>
    <mergeCell ref="A54:C54"/>
    <mergeCell ref="D54:AB54"/>
    <mergeCell ref="AC54:AJ54"/>
    <mergeCell ref="AK54:AR54"/>
    <mergeCell ref="AS54:AZ54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Z73:AD73"/>
    <mergeCell ref="AE73:AN73"/>
    <mergeCell ref="AO73:AV73"/>
    <mergeCell ref="AW73:BD73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9:BL79"/>
    <mergeCell ref="A81:F81"/>
    <mergeCell ref="G81:Y81"/>
    <mergeCell ref="Z81:AD81"/>
    <mergeCell ref="AE81:AN81"/>
    <mergeCell ref="AO81:AV81"/>
    <mergeCell ref="AW81:BD81"/>
    <mergeCell ref="BE81:BL81"/>
    <mergeCell ref="A79:F79"/>
    <mergeCell ref="G79:Y79"/>
    <mergeCell ref="Z79:AD79"/>
    <mergeCell ref="AE79:AN79"/>
    <mergeCell ref="AO79:AV79"/>
    <mergeCell ref="AW79:BD79"/>
    <mergeCell ref="A80:F80"/>
    <mergeCell ref="G80:Y80"/>
    <mergeCell ref="Z80:AD80"/>
    <mergeCell ref="AE80:AN80"/>
    <mergeCell ref="AO80:AV80"/>
    <mergeCell ref="AW80:BD80"/>
    <mergeCell ref="BE80:BL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AW84:BD84"/>
    <mergeCell ref="Z90:AD90"/>
    <mergeCell ref="AE90:AN90"/>
    <mergeCell ref="AO90:AV90"/>
    <mergeCell ref="AW90:BD90"/>
    <mergeCell ref="BE90:BL90"/>
    <mergeCell ref="A88:F88"/>
    <mergeCell ref="G88:Y88"/>
    <mergeCell ref="Z88:AD88"/>
    <mergeCell ref="AE88:AN88"/>
    <mergeCell ref="AO88:AV88"/>
    <mergeCell ref="AW88:BD88"/>
    <mergeCell ref="A89:F89"/>
    <mergeCell ref="G89:Y89"/>
    <mergeCell ref="Z89:AD89"/>
    <mergeCell ref="AE89:AN89"/>
    <mergeCell ref="AO89:AV89"/>
    <mergeCell ref="AW89:BD89"/>
    <mergeCell ref="BE89:BL89"/>
    <mergeCell ref="G94:Y94"/>
    <mergeCell ref="Z94:AD94"/>
    <mergeCell ref="AE94:AN94"/>
    <mergeCell ref="AO94:AV94"/>
    <mergeCell ref="AW94:BD94"/>
    <mergeCell ref="BE91:BL91"/>
    <mergeCell ref="A93:F93"/>
    <mergeCell ref="G93:Y93"/>
    <mergeCell ref="Z93:AD93"/>
    <mergeCell ref="AE93:AN93"/>
    <mergeCell ref="AO93:AV93"/>
    <mergeCell ref="AW93:BD93"/>
    <mergeCell ref="BE93:BL93"/>
    <mergeCell ref="A91:F91"/>
    <mergeCell ref="G91:Y91"/>
    <mergeCell ref="Z91:AD91"/>
    <mergeCell ref="AE91:AN91"/>
    <mergeCell ref="AO91:AV91"/>
    <mergeCell ref="AW91:BD91"/>
    <mergeCell ref="A98:F98"/>
    <mergeCell ref="G98:Y98"/>
    <mergeCell ref="Z98:AD98"/>
    <mergeCell ref="AE98:AN98"/>
    <mergeCell ref="AO98:AV98"/>
    <mergeCell ref="AW98:BD98"/>
    <mergeCell ref="BE98:BL98"/>
    <mergeCell ref="A96:F96"/>
    <mergeCell ref="G96:Y96"/>
    <mergeCell ref="Z96:AD96"/>
    <mergeCell ref="AE96:AN96"/>
    <mergeCell ref="AO96:AV96"/>
    <mergeCell ref="AW96:BD96"/>
    <mergeCell ref="A75:F75"/>
    <mergeCell ref="G75:Y75"/>
    <mergeCell ref="Z75:AD75"/>
    <mergeCell ref="AE75:AN75"/>
    <mergeCell ref="AO75:AV75"/>
    <mergeCell ref="AW75:BD75"/>
    <mergeCell ref="BE75:BL75"/>
    <mergeCell ref="A97:F97"/>
    <mergeCell ref="G97:Y97"/>
    <mergeCell ref="Z97:AD97"/>
    <mergeCell ref="AE97:AN97"/>
    <mergeCell ref="AO97:AV97"/>
    <mergeCell ref="AW97:BD97"/>
    <mergeCell ref="BE97:BL97"/>
    <mergeCell ref="BE96:BL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</mergeCells>
  <conditionalFormatting sqref="G72:L72 G74">
    <cfRule type="cellIs" dxfId="49" priority="52" stopIfTrue="1" operator="equal">
      <formula>$G71</formula>
    </cfRule>
  </conditionalFormatting>
  <conditionalFormatting sqref="D50">
    <cfRule type="cellIs" dxfId="48" priority="53" stopIfTrue="1" operator="equal">
      <formula>$D49</formula>
    </cfRule>
  </conditionalFormatting>
  <conditionalFormatting sqref="A72:F72">
    <cfRule type="cellIs" dxfId="47" priority="54" stopIfTrue="1" operator="equal">
      <formula>0</formula>
    </cfRule>
  </conditionalFormatting>
  <conditionalFormatting sqref="D51">
    <cfRule type="cellIs" dxfId="46" priority="51" stopIfTrue="1" operator="equal">
      <formula>$D50</formula>
    </cfRule>
  </conditionalFormatting>
  <conditionalFormatting sqref="D52">
    <cfRule type="cellIs" dxfId="45" priority="50" stopIfTrue="1" operator="equal">
      <formula>$D51</formula>
    </cfRule>
  </conditionalFormatting>
  <conditionalFormatting sqref="D53">
    <cfRule type="cellIs" dxfId="44" priority="49" stopIfTrue="1" operator="equal">
      <formula>$D52</formula>
    </cfRule>
  </conditionalFormatting>
  <conditionalFormatting sqref="D54:D55">
    <cfRule type="cellIs" dxfId="43" priority="48" stopIfTrue="1" operator="equal">
      <formula>$D53</formula>
    </cfRule>
  </conditionalFormatting>
  <conditionalFormatting sqref="D57">
    <cfRule type="cellIs" dxfId="42" priority="47" stopIfTrue="1" operator="equal">
      <formula>$D54</formula>
    </cfRule>
  </conditionalFormatting>
  <conditionalFormatting sqref="G73">
    <cfRule type="cellIs" dxfId="41" priority="44" stopIfTrue="1" operator="equal">
      <formula>$G72</formula>
    </cfRule>
  </conditionalFormatting>
  <conditionalFormatting sqref="A73:F73">
    <cfRule type="cellIs" dxfId="40" priority="45" stopIfTrue="1" operator="equal">
      <formula>0</formula>
    </cfRule>
  </conditionalFormatting>
  <conditionalFormatting sqref="A74:F74 A75:A76">
    <cfRule type="cellIs" dxfId="39" priority="43" stopIfTrue="1" operator="equal">
      <formula>0</formula>
    </cfRule>
  </conditionalFormatting>
  <conditionalFormatting sqref="G77 G87">
    <cfRule type="cellIs" dxfId="38" priority="40" stopIfTrue="1" operator="equal">
      <formula>$G74</formula>
    </cfRule>
  </conditionalFormatting>
  <conditionalFormatting sqref="A77:F77">
    <cfRule type="cellIs" dxfId="37" priority="41" stopIfTrue="1" operator="equal">
      <formula>0</formula>
    </cfRule>
  </conditionalFormatting>
  <conditionalFormatting sqref="G78">
    <cfRule type="cellIs" dxfId="36" priority="38" stopIfTrue="1" operator="equal">
      <formula>$G77</formula>
    </cfRule>
  </conditionalFormatting>
  <conditionalFormatting sqref="A78:F78">
    <cfRule type="cellIs" dxfId="35" priority="39" stopIfTrue="1" operator="equal">
      <formula>0</formula>
    </cfRule>
  </conditionalFormatting>
  <conditionalFormatting sqref="G79:G80">
    <cfRule type="cellIs" dxfId="34" priority="36" stopIfTrue="1" operator="equal">
      <formula>$G78</formula>
    </cfRule>
  </conditionalFormatting>
  <conditionalFormatting sqref="A79:F79 A80">
    <cfRule type="cellIs" dxfId="33" priority="37" stopIfTrue="1" operator="equal">
      <formula>0</formula>
    </cfRule>
  </conditionalFormatting>
  <conditionalFormatting sqref="G81">
    <cfRule type="cellIs" dxfId="32" priority="34" stopIfTrue="1" operator="equal">
      <formula>$G79</formula>
    </cfRule>
  </conditionalFormatting>
  <conditionalFormatting sqref="A81:F81">
    <cfRule type="cellIs" dxfId="31" priority="35" stopIfTrue="1" operator="equal">
      <formula>0</formula>
    </cfRule>
  </conditionalFormatting>
  <conditionalFormatting sqref="G82">
    <cfRule type="cellIs" dxfId="30" priority="32" stopIfTrue="1" operator="equal">
      <formula>$G81</formula>
    </cfRule>
  </conditionalFormatting>
  <conditionalFormatting sqref="A82:F82">
    <cfRule type="cellIs" dxfId="29" priority="33" stopIfTrue="1" operator="equal">
      <formula>0</formula>
    </cfRule>
  </conditionalFormatting>
  <conditionalFormatting sqref="G83">
    <cfRule type="cellIs" dxfId="28" priority="30" stopIfTrue="1" operator="equal">
      <formula>$G82</formula>
    </cfRule>
  </conditionalFormatting>
  <conditionalFormatting sqref="A83:F83">
    <cfRule type="cellIs" dxfId="27" priority="31" stopIfTrue="1" operator="equal">
      <formula>0</formula>
    </cfRule>
  </conditionalFormatting>
  <conditionalFormatting sqref="G84:G85">
    <cfRule type="cellIs" dxfId="26" priority="28" stopIfTrue="1" operator="equal">
      <formula>$G83</formula>
    </cfRule>
  </conditionalFormatting>
  <conditionalFormatting sqref="A84:F84 A85:A86">
    <cfRule type="cellIs" dxfId="25" priority="29" stopIfTrue="1" operator="equal">
      <formula>0</formula>
    </cfRule>
  </conditionalFormatting>
  <conditionalFormatting sqref="G76">
    <cfRule type="cellIs" dxfId="24" priority="26" stopIfTrue="1" operator="equal">
      <formula>$G74</formula>
    </cfRule>
  </conditionalFormatting>
  <conditionalFormatting sqref="A87:F87">
    <cfRule type="cellIs" dxfId="23" priority="27" stopIfTrue="1" operator="equal">
      <formula>0</formula>
    </cfRule>
  </conditionalFormatting>
  <conditionalFormatting sqref="G88:G89">
    <cfRule type="cellIs" dxfId="22" priority="24" stopIfTrue="1" operator="equal">
      <formula>$G87</formula>
    </cfRule>
  </conditionalFormatting>
  <conditionalFormatting sqref="A88:F88 A89">
    <cfRule type="cellIs" dxfId="21" priority="25" stopIfTrue="1" operator="equal">
      <formula>0</formula>
    </cfRule>
  </conditionalFormatting>
  <conditionalFormatting sqref="G90">
    <cfRule type="cellIs" dxfId="20" priority="22" stopIfTrue="1" operator="equal">
      <formula>$G88</formula>
    </cfRule>
  </conditionalFormatting>
  <conditionalFormatting sqref="A90:F90">
    <cfRule type="cellIs" dxfId="19" priority="23" stopIfTrue="1" operator="equal">
      <formula>0</formula>
    </cfRule>
  </conditionalFormatting>
  <conditionalFormatting sqref="G91:G92">
    <cfRule type="cellIs" dxfId="18" priority="20" stopIfTrue="1" operator="equal">
      <formula>$G90</formula>
    </cfRule>
  </conditionalFormatting>
  <conditionalFormatting sqref="A91:F91 A92">
    <cfRule type="cellIs" dxfId="17" priority="21" stopIfTrue="1" operator="equal">
      <formula>0</formula>
    </cfRule>
  </conditionalFormatting>
  <conditionalFormatting sqref="G93">
    <cfRule type="cellIs" dxfId="16" priority="18" stopIfTrue="1" operator="equal">
      <formula>$G91</formula>
    </cfRule>
  </conditionalFormatting>
  <conditionalFormatting sqref="A93:F93">
    <cfRule type="cellIs" dxfId="15" priority="19" stopIfTrue="1" operator="equal">
      <formula>0</formula>
    </cfRule>
  </conditionalFormatting>
  <conditionalFormatting sqref="G94">
    <cfRule type="cellIs" dxfId="14" priority="16" stopIfTrue="1" operator="equal">
      <formula>$G93</formula>
    </cfRule>
  </conditionalFormatting>
  <conditionalFormatting sqref="A94:F94">
    <cfRule type="cellIs" dxfId="13" priority="17" stopIfTrue="1" operator="equal">
      <formula>0</formula>
    </cfRule>
  </conditionalFormatting>
  <conditionalFormatting sqref="G95">
    <cfRule type="cellIs" dxfId="12" priority="14" stopIfTrue="1" operator="equal">
      <formula>$G94</formula>
    </cfRule>
  </conditionalFormatting>
  <conditionalFormatting sqref="A95:F95">
    <cfRule type="cellIs" dxfId="11" priority="15" stopIfTrue="1" operator="equal">
      <formula>0</formula>
    </cfRule>
  </conditionalFormatting>
  <conditionalFormatting sqref="G96">
    <cfRule type="cellIs" dxfId="10" priority="12" stopIfTrue="1" operator="equal">
      <formula>$G95</formula>
    </cfRule>
  </conditionalFormatting>
  <conditionalFormatting sqref="A96:F96">
    <cfRule type="cellIs" dxfId="9" priority="13" stopIfTrue="1" operator="equal">
      <formula>0</formula>
    </cfRule>
  </conditionalFormatting>
  <conditionalFormatting sqref="G98">
    <cfRule type="cellIs" dxfId="8" priority="10" stopIfTrue="1" operator="equal">
      <formula>$G96</formula>
    </cfRule>
  </conditionalFormatting>
  <conditionalFormatting sqref="A98:F98">
    <cfRule type="cellIs" dxfId="7" priority="11" stopIfTrue="1" operator="equal">
      <formula>0</formula>
    </cfRule>
  </conditionalFormatting>
  <conditionalFormatting sqref="D56">
    <cfRule type="cellIs" dxfId="6" priority="7" stopIfTrue="1" operator="equal">
      <formula>$D55</formula>
    </cfRule>
  </conditionalFormatting>
  <conditionalFormatting sqref="G75">
    <cfRule type="cellIs" dxfId="5" priority="6" stopIfTrue="1" operator="equal">
      <formula>$G74</formula>
    </cfRule>
  </conditionalFormatting>
  <conditionalFormatting sqref="G97">
    <cfRule type="cellIs" dxfId="4" priority="4" stopIfTrue="1" operator="equal">
      <formula>$G95</formula>
    </cfRule>
  </conditionalFormatting>
  <conditionalFormatting sqref="A97:F97">
    <cfRule type="cellIs" dxfId="3" priority="5" stopIfTrue="1" operator="equal">
      <formula>0</formula>
    </cfRule>
  </conditionalFormatting>
  <conditionalFormatting sqref="G99">
    <cfRule type="cellIs" dxfId="2" priority="3" stopIfTrue="1" operator="equal">
      <formula>$G98</formula>
    </cfRule>
  </conditionalFormatting>
  <conditionalFormatting sqref="A99:F99">
    <cfRule type="cellIs" dxfId="1" priority="2" stopIfTrue="1" operator="equal">
      <formula>0</formula>
    </cfRule>
  </conditionalFormatting>
  <conditionalFormatting sqref="G86">
    <cfRule type="cellIs" dxfId="0" priority="1" stopIfTrue="1" operator="equal">
      <formula>$G85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1115031</vt:lpstr>
      <vt:lpstr>'1115031'!Область_друку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2023-04-17T12:45:32Z</cp:lastPrinted>
  <dcterms:created xsi:type="dcterms:W3CDTF">2016-08-15T09:54:21Z</dcterms:created>
  <dcterms:modified xsi:type="dcterms:W3CDTF">2023-04-19T12:57:26Z</dcterms:modified>
</cp:coreProperties>
</file>