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411\Паспорти УЖПМ\"/>
    </mc:Choice>
  </mc:AlternateContent>
  <bookViews>
    <workbookView xWindow="0" yWindow="0" windowWidth="28800" windowHeight="11835"/>
  </bookViews>
  <sheets>
    <sheet name="1216011" sheetId="2" r:id="rId1"/>
  </sheets>
  <definedNames>
    <definedName name="_xlnm.Print_Area" localSheetId="0">'1216011'!$A$1:$BM$146</definedName>
  </definedNames>
  <calcPr calcId="152511"/>
</workbook>
</file>

<file path=xl/calcChain.xml><?xml version="1.0" encoding="utf-8"?>
<calcChain xmlns="http://schemas.openxmlformats.org/spreadsheetml/2006/main">
  <c r="AO75" i="2" l="1"/>
  <c r="AB63" i="2"/>
  <c r="AR63" i="2" s="1"/>
  <c r="AO72" i="2"/>
  <c r="AO77" i="2" s="1"/>
  <c r="BE77" i="2" s="1"/>
  <c r="AO109" i="2"/>
  <c r="AO107" i="2" s="1"/>
  <c r="AB61" i="2"/>
  <c r="AB64" i="2" s="1"/>
  <c r="AC52" i="2"/>
  <c r="AO131" i="2"/>
  <c r="BE131" i="2"/>
  <c r="AS52" i="2"/>
  <c r="AO127" i="2"/>
  <c r="BE127" i="2" s="1"/>
  <c r="BE129" i="2"/>
  <c r="BE126" i="2"/>
  <c r="AW89" i="2"/>
  <c r="BE89" i="2" s="1"/>
  <c r="AW94" i="2"/>
  <c r="BE94" i="2" s="1"/>
  <c r="AW90" i="2"/>
  <c r="BE90" i="2" s="1"/>
  <c r="AW93" i="2"/>
  <c r="AW96" i="2" s="1"/>
  <c r="BE96" i="2" s="1"/>
  <c r="BE93" i="2"/>
  <c r="AW91" i="2"/>
  <c r="BE91" i="2" s="1"/>
  <c r="AW87" i="2"/>
  <c r="BE87" i="2" s="1"/>
  <c r="AO120" i="2"/>
  <c r="BE120" i="2" s="1"/>
  <c r="AO73" i="2"/>
  <c r="BE73" i="2"/>
  <c r="BE114" i="2"/>
  <c r="BE111" i="2"/>
  <c r="AK53" i="2"/>
  <c r="AS53" i="2"/>
  <c r="BE100" i="2"/>
  <c r="BE88" i="2"/>
  <c r="AO119" i="2"/>
  <c r="BE119" i="2"/>
  <c r="AO116" i="2"/>
  <c r="BE116" i="2" s="1"/>
  <c r="BE113" i="2"/>
  <c r="BE110" i="2"/>
  <c r="BE108" i="2"/>
  <c r="A144" i="2"/>
  <c r="AW97" i="2"/>
  <c r="BE97" i="2" s="1"/>
  <c r="BE72" i="2"/>
  <c r="AO133" i="2"/>
  <c r="BE133" i="2" s="1"/>
  <c r="AJ62" i="2"/>
  <c r="AC49" i="2"/>
  <c r="AS49" i="2" s="1"/>
  <c r="AW99" i="2"/>
  <c r="BE99" i="2"/>
  <c r="BE75" i="2"/>
  <c r="AB62" i="2"/>
  <c r="AR62" i="2"/>
  <c r="AO79" i="2"/>
  <c r="BE79" i="2"/>
  <c r="AC51" i="2" l="1"/>
  <c r="AS51" i="2" s="1"/>
  <c r="BE107" i="2"/>
  <c r="AJ61" i="2"/>
  <c r="AJ64" i="2" s="1"/>
  <c r="AR64" i="2" s="1"/>
  <c r="AW101" i="2"/>
  <c r="BE101" i="2" s="1"/>
  <c r="AO117" i="2"/>
  <c r="BE117" i="2" s="1"/>
  <c r="AR61" i="2"/>
  <c r="BE109" i="2"/>
  <c r="AC54" i="2"/>
  <c r="AW86" i="2"/>
  <c r="BE86" i="2" s="1"/>
  <c r="AK50" i="2"/>
  <c r="AS50" i="2" l="1"/>
  <c r="AK54" i="2"/>
  <c r="I23" i="2" s="1"/>
  <c r="AS22" i="2"/>
  <c r="U22" i="2" s="1"/>
  <c r="AS54" i="2"/>
</calcChain>
</file>

<file path=xl/sharedStrings.xml><?xml version="1.0" encoding="utf-8"?>
<sst xmlns="http://schemas.openxmlformats.org/spreadsheetml/2006/main" count="245" uniqueCount="129">
  <si>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</si>
  <si>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</si>
  <si>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</si>
  <si>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</si>
  <si>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</si>
  <si>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</si>
  <si>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</si>
  <si>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</si>
  <si>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</si>
  <si>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</si>
  <si>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</si>
  <si>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</si>
  <si>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</si>
  <si>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</si>
  <si>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</si>
  <si>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</si>
  <si>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</si>
  <si>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</si>
  <si>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</si>
  <si>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</si>
  <si>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</si>
  <si>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</si>
  <si>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</si>
  <si>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</si>
  <si>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</si>
  <si>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</si>
  <si>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</si>
  <si>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</si>
  <si>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</si>
  <si>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</si>
  <si>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</si>
  <si>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</si>
  <si>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</si>
  <si>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</si>
  <si>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</si>
  <si>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</si>
  <si>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</si>
  <si>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</si>
  <si>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</si>
  <si>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</si>
  <si>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</si>
  <si>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</si>
  <si>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</si>
  <si>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</si>
  <si>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</si>
  <si>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</si>
  <si>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</si>
  <si>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</si>
  <si>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поточного ремонту житлового фонду на умовах співфінансування</t>
  </si>
  <si>
    <t>УСЬОГО</t>
  </si>
  <si>
    <t>затрат</t>
  </si>
  <si>
    <t>грн.</t>
  </si>
  <si>
    <t>од.</t>
  </si>
  <si>
    <t>кількість багатоквартирних житлових будинків, що потребують капітального ремонту</t>
  </si>
  <si>
    <t>обсяг видатків на капітальний ремонт житлового фонду</t>
  </si>
  <si>
    <t>продукту</t>
  </si>
  <si>
    <t>ефективності</t>
  </si>
  <si>
    <t>середні витрати на виконання робіт з капітального ремонту в 1 багатоквартирному житловому будинку</t>
  </si>
  <si>
    <t>якості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</si>
  <si>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</si>
  <si>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</si>
  <si>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</si>
  <si>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</si>
  <si>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</si>
  <si>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</si>
  <si>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</si>
  <si>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</si>
  <si>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</si>
  <si>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</si>
  <si>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</si>
  <si>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</si>
  <si>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</si>
  <si>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</si>
  <si>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</si>
  <si>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</si>
  <si>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</si>
  <si>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</si>
  <si>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</si>
  <si>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</si>
  <si>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гривень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</si>
  <si>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</si>
  <si>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Наказ</t>
  </si>
  <si>
    <t>бюджетної програми місцевого бюджету на 2023  рік</t>
  </si>
  <si>
    <t>Завдання 1. Проведення поточного ремонту житлового фонду на умовах співфінансування</t>
  </si>
  <si>
    <t xml:space="preserve">Заступник директора департаменту інфраструктури міста - начальник управління житлової політики і майна </t>
  </si>
  <si>
    <t>(Власне ім'я, ПРІЗВИЩЕ)</t>
  </si>
  <si>
    <t xml:space="preserve">Наталія ВІТКОВСЬКА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</si>
  <si>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</si>
  <si>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перспективний план відділу з експлуатації та ремонту житлового фонду</t>
  </si>
  <si>
    <t>Завдання 3. Проведення поточного ремонту житлового фонду</t>
  </si>
  <si>
    <t>Проведення поточного ремонту житлового фонду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</si>
  <si>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</si>
  <si>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</si>
  <si>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перелік адрес інвалідів-візочників</t>
  </si>
  <si>
    <t>кількість об`єктів (пандусів в житлових будинках), що планується встановити</t>
  </si>
  <si>
    <t>середня вартість встановлення одного пандусу</t>
  </si>
  <si>
    <t>титульний список</t>
  </si>
  <si>
    <t xml:space="preserve">питомага вага кількості пандусів, які заплановано встановити до кількості пандусів, що необхідно встановити </t>
  </si>
  <si>
    <t>2256400000</t>
  </si>
  <si>
    <t>рівень погашення кредиторської заборгованості за 2022 рік</t>
  </si>
  <si>
    <t>обсяг видатків на погашення кредиторської заборгованості за 2022 рік</t>
  </si>
  <si>
    <t>Погашення кредиторської заборгованості за 2022 рік</t>
  </si>
  <si>
    <t>обсяг видатків, в т. ч.: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</si>
  <si>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</si>
  <si>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витрати на виконання робіт з капітального ремонту покрівель, заміна вікон, вхідних дверей, мереж водо-, електропостачання, водовідведення  на умовах співфінансування в 1 багатоквартирному житловому будинку</t>
  </si>
  <si>
    <t>питома вага кількості об’єктів житлового фонду (житлових будинків), в яких планується виконати роботи з капітального ремонту на умовах співфінансування до кількості об’єктів житлового фонду (житлових будинків), в яких необхідно виконати роботи з капітального ремонту на умовах співфінансування</t>
  </si>
  <si>
    <t xml:space="preserve">обсяг видатків на капітальний ремонт житлового фонду на умовах співфінансування </t>
  </si>
  <si>
    <t>кількість багатоквартирних житлових будинків, в яких планується виконати роботи з капітального ремонту на умовах співфінансування</t>
  </si>
  <si>
    <t xml:space="preserve">Завдання 2. Капітальний ремонт житлового фонду на умовах співфінансування </t>
  </si>
  <si>
    <t>Начальник фінансового управління</t>
  </si>
  <si>
    <t>Сергій ЯМЧУК</t>
  </si>
  <si>
    <t>обсяг видатків на поточний ремонт житлового фонду</t>
  </si>
  <si>
    <t xml:space="preserve">обсяг видатків на поточний ремонт житлового фонду на умовах співфінансування </t>
  </si>
  <si>
    <t xml:space="preserve">кількість об’єктів житлового фонду (багатоквартирних житлових будинків), в яких необхідно виконати роботи з поточного ремонту </t>
  </si>
  <si>
    <t xml:space="preserve">кількість об’єктів житлового фонду (багатоквартирних житлових будинків), в яких планується виконати роботи з поточного ремонту </t>
  </si>
  <si>
    <t>витрати на виконання робіт з поточного ремонту житлового фонду в 1 багатоквартирному житловому будинку</t>
  </si>
  <si>
    <t>3 од. додатково  на співфін-я, 1 од, Панаса Мирного</t>
  </si>
  <si>
    <t xml:space="preserve">Капітальний ремонт житлового фонду на умовах співфінансування </t>
  </si>
  <si>
    <t>Програма співфінансування робіт з ремонту багатоквартирних житлових будинків Хмельницької міської територіальної громади на 2020-2024 роки (із змінами)</t>
  </si>
  <si>
    <t>обсяг видатків на поточний ремонт захисних споруд цивільного захисту (найпростіших укриттів), які знаходяться в житлових будинках ХМТГ</t>
  </si>
  <si>
    <t xml:space="preserve">кількість захисних споруд цивільного захисту (найпростіших укриттів), які знаходяться в житлових будинках ХМТГ, в яких планується виконати роботи з поточного ремонту 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</si>
  <si>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співфінансування робіт з ремонту багатоквартирних житлових будинків Хмельницької міської територіальної громади на 2020 - 2024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рік", рішення сесії Хмельницької міської ради від 15.09.2023 року № 8 "Про внесення змін до бюджету Хмельницької міської територіальної громади на 2023 рік", 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</si>
  <si>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Завдання 4. Проведення поточного ремонту захисних споруд цивільного захисту (найпростіших укриттів)</t>
  </si>
  <si>
    <t xml:space="preserve">кількість захисних споруд цивільного захисту (найпростіших укриттів), які знаходяться в житлових будинках ХМТГ, в яких необхідно виконати роботи з поточного ремонту </t>
  </si>
  <si>
    <t>питома вага кількості захисних споруд цивільного захисту (найпростіших укриттів), що заплановано відремонтувати до кількості захисних споруд цивільного захисту (найпростіших укриттів), що потребують ремонту</t>
  </si>
  <si>
    <t>Проведення поточного ремонту захисних споруд цивільного захисту (найпростіших укриттів), які знаходяться в житлових будинках ХМТГ</t>
  </si>
  <si>
    <t xml:space="preserve">додаток до листа </t>
  </si>
  <si>
    <t>середні витрати на виконання робіт з поточного ремонту 1 захисної споруди цивільного захисту (найпростіше укриття), яка знаходиться в житловому  будинку ХМТГ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</si>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</sst>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1" xfId="0" applyFont="1" applyBorder="1" applyAlignment="1">
      <alignment wrapText="1"/>
    </xf>
    <xf numFmtId="0" fontId="14" fillId="0" borderId="7" xfId="0" applyFont="1" applyBorder="1" applyAlignment="1"/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</cellXfs>
  <cellStyles count="1">
    <cellStyle name="Звичайни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0"/>
  <sheetViews>
    <sheetView tabSelected="1" view="pageBreakPreview" zoomScaleNormal="100" zoomScaleSheetLayoutView="100" workbookViewId="0">
      <selection activeCell="P149" sqref="P1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66" t="s">
        <v>21</v>
      </c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</row>
    <row r="2" spans="1:77" ht="15.95" customHeight="1" x14ac:dyDescent="0.2">
      <c r="AO2" s="141" t="s">
        <v>0</v>
      </c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</row>
    <row r="3" spans="1:77" ht="15" customHeight="1" x14ac:dyDescent="0.25">
      <c r="AO3" s="170" t="s">
        <v>81</v>
      </c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</row>
    <row r="4" spans="1:77" ht="32.1" customHeight="1" x14ac:dyDescent="0.25">
      <c r="AO4" s="168" t="s">
        <v>69</v>
      </c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</row>
    <row r="5" spans="1:77" x14ac:dyDescent="0.2">
      <c r="AO5" s="169" t="s">
        <v>9</v>
      </c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</row>
    <row r="6" spans="1:77" ht="7.5" customHeight="1" x14ac:dyDescent="0.2"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</row>
    <row r="7" spans="1:77" ht="16.5" customHeight="1" x14ac:dyDescent="0.25">
      <c r="AO7" s="158">
        <v>45252</v>
      </c>
      <c r="AP7" s="159"/>
      <c r="AQ7" s="159"/>
      <c r="AR7" s="159"/>
      <c r="AS7" s="159"/>
      <c r="AT7" s="159"/>
      <c r="AU7" s="159"/>
      <c r="AV7" s="37" t="s">
        <v>47</v>
      </c>
      <c r="AW7" s="153">
        <v>266</v>
      </c>
      <c r="AX7" s="153"/>
      <c r="AY7" s="153"/>
      <c r="AZ7" s="153"/>
      <c r="BA7" s="153"/>
      <c r="BB7" s="153"/>
      <c r="BC7" s="153"/>
      <c r="BD7" s="153"/>
      <c r="BE7" s="153"/>
      <c r="BF7" s="153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35" t="s">
        <v>10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77" ht="15.75" customHeight="1" x14ac:dyDescent="0.2">
      <c r="A11" s="135" t="s">
        <v>82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4" t="s">
        <v>37</v>
      </c>
      <c r="B13" s="133" t="s">
        <v>61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42"/>
      <c r="N13" s="137" t="s">
        <v>69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33"/>
      <c r="AU13" s="133">
        <v>26381695</v>
      </c>
      <c r="AV13" s="134"/>
      <c r="AW13" s="134"/>
      <c r="AX13" s="134"/>
      <c r="AY13" s="134"/>
      <c r="AZ13" s="134"/>
      <c r="BA13" s="134"/>
      <c r="BB13" s="13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2"/>
      <c r="B14" s="136" t="s">
        <v>40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43"/>
      <c r="N14" s="139" t="s">
        <v>46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43"/>
      <c r="AU14" s="136" t="s">
        <v>39</v>
      </c>
      <c r="AV14" s="136"/>
      <c r="AW14" s="136"/>
      <c r="AX14" s="136"/>
      <c r="AY14" s="136"/>
      <c r="AZ14" s="136"/>
      <c r="BA14" s="136"/>
      <c r="BB14" s="13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8" customHeight="1" x14ac:dyDescent="0.2">
      <c r="A16" s="34" t="s">
        <v>4</v>
      </c>
      <c r="B16" s="133" t="s">
        <v>66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42"/>
      <c r="N16" s="137" t="s">
        <v>69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33"/>
      <c r="AU16" s="133">
        <v>26381695</v>
      </c>
      <c r="AV16" s="134"/>
      <c r="AW16" s="134"/>
      <c r="AX16" s="134"/>
      <c r="AY16" s="134"/>
      <c r="AZ16" s="134"/>
      <c r="BA16" s="134"/>
      <c r="BB16" s="13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36" t="s">
        <v>40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43"/>
      <c r="N17" s="139" t="s">
        <v>45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43"/>
      <c r="AU17" s="136" t="s">
        <v>39</v>
      </c>
      <c r="AV17" s="136"/>
      <c r="AW17" s="136"/>
      <c r="AX17" s="136"/>
      <c r="AY17" s="136"/>
      <c r="AZ17" s="136"/>
      <c r="BA17" s="136"/>
      <c r="BB17" s="13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38</v>
      </c>
      <c r="B19" s="133" t="s">
        <v>64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40"/>
      <c r="N19" s="133" t="s">
        <v>67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41"/>
      <c r="AA19" s="133" t="s">
        <v>68</v>
      </c>
      <c r="AB19" s="134"/>
      <c r="AC19" s="134"/>
      <c r="AD19" s="134"/>
      <c r="AE19" s="134"/>
      <c r="AF19" s="134"/>
      <c r="AG19" s="134"/>
      <c r="AH19" s="134"/>
      <c r="AI19" s="134"/>
      <c r="AJ19" s="25"/>
      <c r="AK19" s="130" t="s">
        <v>65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25"/>
      <c r="BE19" s="133" t="s">
        <v>98</v>
      </c>
      <c r="BF19" s="134"/>
      <c r="BG19" s="134"/>
      <c r="BH19" s="134"/>
      <c r="BI19" s="134"/>
      <c r="BJ19" s="134"/>
      <c r="BK19" s="134"/>
      <c r="BL19" s="13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36" t="s">
        <v>40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44"/>
      <c r="N20" s="136" t="s">
        <v>41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45"/>
      <c r="AA20" s="157" t="s">
        <v>42</v>
      </c>
      <c r="AB20" s="157"/>
      <c r="AC20" s="157"/>
      <c r="AD20" s="157"/>
      <c r="AE20" s="157"/>
      <c r="AF20" s="157"/>
      <c r="AG20" s="157"/>
      <c r="AH20" s="157"/>
      <c r="AI20" s="157"/>
      <c r="AJ20" s="45"/>
      <c r="AK20" s="131" t="s">
        <v>43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45"/>
      <c r="BE20" s="136" t="s">
        <v>44</v>
      </c>
      <c r="BF20" s="136"/>
      <c r="BG20" s="136"/>
      <c r="BH20" s="136"/>
      <c r="BI20" s="136"/>
      <c r="BJ20" s="136"/>
      <c r="BK20" s="136"/>
      <c r="BL20" s="13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61" t="s">
        <v>35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40">
        <f>AS22+I23</f>
        <v>15095281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60" t="s">
        <v>36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40">
        <f>AC54</f>
        <v>8938600</v>
      </c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52" t="s">
        <v>12</v>
      </c>
      <c r="BE22" s="152"/>
      <c r="BF22" s="152"/>
      <c r="BG22" s="152"/>
      <c r="BH22" s="152"/>
      <c r="BI22" s="152"/>
      <c r="BJ22" s="152"/>
      <c r="BK22" s="152"/>
      <c r="BL22" s="152"/>
    </row>
    <row r="23" spans="1:79" ht="24.95" customHeight="1" x14ac:dyDescent="0.25">
      <c r="A23" s="152" t="s">
        <v>11</v>
      </c>
      <c r="B23" s="152"/>
      <c r="C23" s="152"/>
      <c r="D23" s="152"/>
      <c r="E23" s="152"/>
      <c r="F23" s="152"/>
      <c r="G23" s="152"/>
      <c r="H23" s="152"/>
      <c r="I23" s="140">
        <f>AK54</f>
        <v>6156681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52" t="s">
        <v>13</v>
      </c>
      <c r="U23" s="152"/>
      <c r="V23" s="152"/>
      <c r="W23" s="15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41" t="s">
        <v>23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</row>
    <row r="26" spans="1:79" ht="128.25" customHeight="1" x14ac:dyDescent="0.2">
      <c r="A26" s="138" t="s">
        <v>121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52" t="s">
        <v>22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</row>
    <row r="29" spans="1:79" ht="19.5" customHeight="1" x14ac:dyDescent="0.2">
      <c r="A29" s="132" t="s">
        <v>17</v>
      </c>
      <c r="B29" s="132"/>
      <c r="C29" s="132"/>
      <c r="D29" s="132"/>
      <c r="E29" s="132"/>
      <c r="F29" s="132"/>
      <c r="G29" s="154" t="s">
        <v>26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6"/>
    </row>
    <row r="30" spans="1:79" ht="15.75" x14ac:dyDescent="0.2">
      <c r="A30" s="87">
        <v>1</v>
      </c>
      <c r="B30" s="87"/>
      <c r="C30" s="87"/>
      <c r="D30" s="87"/>
      <c r="E30" s="87"/>
      <c r="F30" s="87"/>
      <c r="G30" s="154">
        <v>2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6"/>
    </row>
    <row r="31" spans="1:79" ht="17.25" customHeight="1" x14ac:dyDescent="0.2">
      <c r="A31" s="67"/>
      <c r="B31" s="67"/>
      <c r="C31" s="67"/>
      <c r="D31" s="67"/>
      <c r="E31" s="67"/>
      <c r="F31" s="67"/>
      <c r="G31" s="68" t="s">
        <v>70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34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52" t="s">
        <v>24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</row>
    <row r="34" spans="1:79" ht="31.5" customHeight="1" x14ac:dyDescent="0.2">
      <c r="A34" s="153" t="s">
        <v>80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21.75" customHeight="1" x14ac:dyDescent="0.2">
      <c r="A36" s="152" t="s">
        <v>25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</row>
    <row r="37" spans="1:79" ht="18" customHeight="1" x14ac:dyDescent="0.2">
      <c r="A37" s="132" t="s">
        <v>17</v>
      </c>
      <c r="B37" s="132"/>
      <c r="C37" s="132"/>
      <c r="D37" s="132"/>
      <c r="E37" s="132"/>
      <c r="F37" s="132"/>
      <c r="G37" s="132" t="s">
        <v>14</v>
      </c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</row>
    <row r="38" spans="1:79" ht="18" customHeight="1" x14ac:dyDescent="0.2">
      <c r="A38" s="87">
        <v>1</v>
      </c>
      <c r="B38" s="87"/>
      <c r="C38" s="87"/>
      <c r="D38" s="87"/>
      <c r="E38" s="87"/>
      <c r="F38" s="87"/>
      <c r="G38" s="132">
        <v>2</v>
      </c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</row>
    <row r="39" spans="1:79" s="37" customFormat="1" ht="18" customHeight="1" x14ac:dyDescent="0.25">
      <c r="A39" s="63">
        <v>1</v>
      </c>
      <c r="B39" s="64"/>
      <c r="C39" s="64"/>
      <c r="D39" s="64"/>
      <c r="E39" s="64"/>
      <c r="F39" s="65"/>
      <c r="G39" s="66" t="s">
        <v>83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79" s="37" customFormat="1" ht="18" customHeight="1" x14ac:dyDescent="0.25">
      <c r="A40" s="63">
        <v>2</v>
      </c>
      <c r="B40" s="64"/>
      <c r="C40" s="64"/>
      <c r="D40" s="64"/>
      <c r="E40" s="64"/>
      <c r="F40" s="65"/>
      <c r="G40" s="66" t="s">
        <v>108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CA40" s="37" t="s">
        <v>6</v>
      </c>
    </row>
    <row r="41" spans="1:79" s="37" customFormat="1" ht="18" customHeight="1" x14ac:dyDescent="0.25">
      <c r="A41" s="63">
        <v>3</v>
      </c>
      <c r="B41" s="64"/>
      <c r="C41" s="64"/>
      <c r="D41" s="64"/>
      <c r="E41" s="64"/>
      <c r="F41" s="65"/>
      <c r="G41" s="66" t="s">
        <v>89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</row>
    <row r="42" spans="1:79" s="37" customFormat="1" ht="18" customHeight="1" x14ac:dyDescent="0.25">
      <c r="A42" s="63">
        <v>4</v>
      </c>
      <c r="B42" s="64"/>
      <c r="C42" s="64"/>
      <c r="D42" s="64"/>
      <c r="E42" s="64"/>
      <c r="F42" s="65"/>
      <c r="G42" s="66" t="s">
        <v>122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</row>
    <row r="43" spans="1:79" ht="9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52" t="s">
        <v>27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9.7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165" t="s">
        <v>79</v>
      </c>
      <c r="AT45" s="165"/>
      <c r="AU45" s="165"/>
      <c r="AV45" s="165"/>
      <c r="AW45" s="165"/>
      <c r="AX45" s="165"/>
      <c r="AY45" s="165"/>
      <c r="AZ45" s="165"/>
      <c r="BA45" s="21"/>
      <c r="BB45" s="21"/>
      <c r="BC45" s="21"/>
      <c r="BD45" s="21"/>
      <c r="BE45" s="21"/>
      <c r="BF45" s="21"/>
      <c r="BG45" s="21"/>
      <c r="BH45" s="21"/>
      <c r="BI45" s="5"/>
      <c r="BJ45" s="5"/>
      <c r="BK45" s="5"/>
      <c r="BL45" s="5"/>
    </row>
    <row r="46" spans="1:79" ht="15.95" customHeight="1" x14ac:dyDescent="0.2">
      <c r="A46" s="87" t="s">
        <v>17</v>
      </c>
      <c r="B46" s="87"/>
      <c r="C46" s="87"/>
      <c r="D46" s="145" t="s">
        <v>15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7"/>
      <c r="AC46" s="87" t="s">
        <v>18</v>
      </c>
      <c r="AD46" s="87"/>
      <c r="AE46" s="87"/>
      <c r="AF46" s="87"/>
      <c r="AG46" s="87"/>
      <c r="AH46" s="87"/>
      <c r="AI46" s="87"/>
      <c r="AJ46" s="87"/>
      <c r="AK46" s="87" t="s">
        <v>19</v>
      </c>
      <c r="AL46" s="87"/>
      <c r="AM46" s="87"/>
      <c r="AN46" s="87"/>
      <c r="AO46" s="87"/>
      <c r="AP46" s="87"/>
      <c r="AQ46" s="87"/>
      <c r="AR46" s="87"/>
      <c r="AS46" s="87" t="s">
        <v>16</v>
      </c>
      <c r="AT46" s="87"/>
      <c r="AU46" s="87"/>
      <c r="AV46" s="87"/>
      <c r="AW46" s="87"/>
      <c r="AX46" s="87"/>
      <c r="AY46" s="87"/>
      <c r="AZ46" s="87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87"/>
      <c r="B47" s="87"/>
      <c r="C47" s="87"/>
      <c r="D47" s="148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50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87">
        <v>1</v>
      </c>
      <c r="B48" s="87"/>
      <c r="C48" s="87"/>
      <c r="D48" s="63">
        <v>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87">
        <v>3</v>
      </c>
      <c r="AD48" s="87"/>
      <c r="AE48" s="87"/>
      <c r="AF48" s="87"/>
      <c r="AG48" s="87"/>
      <c r="AH48" s="87"/>
      <c r="AI48" s="87"/>
      <c r="AJ48" s="87"/>
      <c r="AK48" s="87">
        <v>4</v>
      </c>
      <c r="AL48" s="87"/>
      <c r="AM48" s="87"/>
      <c r="AN48" s="87"/>
      <c r="AO48" s="87"/>
      <c r="AP48" s="87"/>
      <c r="AQ48" s="87"/>
      <c r="AR48" s="87"/>
      <c r="AS48" s="87">
        <v>5</v>
      </c>
      <c r="AT48" s="87"/>
      <c r="AU48" s="87"/>
      <c r="AV48" s="87"/>
      <c r="AW48" s="87"/>
      <c r="AX48" s="87"/>
      <c r="AY48" s="87"/>
      <c r="AZ48" s="87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34.5" customHeight="1" x14ac:dyDescent="0.2">
      <c r="A49" s="87">
        <v>1</v>
      </c>
      <c r="B49" s="87"/>
      <c r="C49" s="87"/>
      <c r="D49" s="127" t="s">
        <v>48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9"/>
      <c r="AC49" s="58">
        <f>AO72</f>
        <v>6704600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 t="shared" ref="AS49:AS54" si="0">AC49+AK49</f>
        <v>6704600</v>
      </c>
      <c r="AT49" s="58"/>
      <c r="AU49" s="58"/>
      <c r="AV49" s="58"/>
      <c r="AW49" s="58"/>
      <c r="AX49" s="58"/>
      <c r="AY49" s="58"/>
      <c r="AZ49" s="58"/>
      <c r="BA49" s="18"/>
      <c r="BB49" s="19"/>
      <c r="BC49" s="19"/>
      <c r="BD49" s="19"/>
      <c r="BE49" s="19"/>
      <c r="BF49" s="19"/>
      <c r="BG49" s="19"/>
      <c r="BH49" s="19"/>
    </row>
    <row r="50" spans="1:79" ht="17.100000000000001" customHeight="1" x14ac:dyDescent="0.2">
      <c r="A50" s="87">
        <v>2</v>
      </c>
      <c r="B50" s="87"/>
      <c r="C50" s="87"/>
      <c r="D50" s="127" t="s">
        <v>117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f>AW87+AW89</f>
        <v>5891331</v>
      </c>
      <c r="AL50" s="58"/>
      <c r="AM50" s="58"/>
      <c r="AN50" s="58"/>
      <c r="AO50" s="58"/>
      <c r="AP50" s="58"/>
      <c r="AQ50" s="58"/>
      <c r="AR50" s="58"/>
      <c r="AS50" s="58">
        <f t="shared" si="0"/>
        <v>5891331</v>
      </c>
      <c r="AT50" s="58"/>
      <c r="AU50" s="58"/>
      <c r="AV50" s="58"/>
      <c r="AW50" s="58"/>
      <c r="AX50" s="58"/>
      <c r="AY50" s="58"/>
      <c r="AZ50" s="58"/>
      <c r="BA50" s="20"/>
      <c r="BB50" s="20"/>
      <c r="BC50" s="20"/>
      <c r="BD50" s="20"/>
      <c r="BE50" s="20"/>
      <c r="BF50" s="20"/>
      <c r="BG50" s="20"/>
      <c r="BH50" s="20"/>
      <c r="CA50" s="1" t="s">
        <v>7</v>
      </c>
    </row>
    <row r="51" spans="1:79" ht="17.100000000000001" customHeight="1" x14ac:dyDescent="0.2">
      <c r="A51" s="87">
        <v>3</v>
      </c>
      <c r="B51" s="87"/>
      <c r="C51" s="87"/>
      <c r="D51" s="88" t="s">
        <v>90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58">
        <f>AO107</f>
        <v>734000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 t="shared" si="0"/>
        <v>734000</v>
      </c>
      <c r="AT51" s="58"/>
      <c r="AU51" s="58"/>
      <c r="AV51" s="58"/>
      <c r="AW51" s="58"/>
      <c r="AX51" s="58"/>
      <c r="AY51" s="58"/>
      <c r="AZ51" s="58"/>
      <c r="BA51" s="20"/>
      <c r="BB51" s="20"/>
      <c r="BC51" s="20"/>
      <c r="BD51" s="20"/>
      <c r="BE51" s="20"/>
      <c r="BF51" s="20"/>
      <c r="BG51" s="20"/>
      <c r="BH51" s="20"/>
    </row>
    <row r="52" spans="1:79" ht="33.75" customHeight="1" x14ac:dyDescent="0.2">
      <c r="A52" s="87">
        <v>4</v>
      </c>
      <c r="B52" s="87"/>
      <c r="C52" s="87"/>
      <c r="D52" s="88" t="s">
        <v>125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58">
        <f>AO126</f>
        <v>1500000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 t="shared" si="0"/>
        <v>1500000</v>
      </c>
      <c r="AT52" s="58"/>
      <c r="AU52" s="58"/>
      <c r="AV52" s="58"/>
      <c r="AW52" s="58"/>
      <c r="AX52" s="58"/>
      <c r="AY52" s="58"/>
      <c r="AZ52" s="58"/>
      <c r="BA52" s="20"/>
      <c r="BB52" s="20"/>
      <c r="BC52" s="20"/>
      <c r="BD52" s="20"/>
      <c r="BE52" s="20"/>
      <c r="BF52" s="20"/>
      <c r="BG52" s="20"/>
      <c r="BH52" s="20"/>
    </row>
    <row r="53" spans="1:79" ht="18" customHeight="1" x14ac:dyDescent="0.2">
      <c r="A53" s="87">
        <v>5</v>
      </c>
      <c r="B53" s="87"/>
      <c r="C53" s="87"/>
      <c r="D53" s="68" t="s">
        <v>101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113">
        <v>0</v>
      </c>
      <c r="AD53" s="114"/>
      <c r="AE53" s="114"/>
      <c r="AF53" s="114"/>
      <c r="AG53" s="114"/>
      <c r="AH53" s="114"/>
      <c r="AI53" s="114"/>
      <c r="AJ53" s="115"/>
      <c r="AK53" s="58">
        <f>AW88</f>
        <v>265350</v>
      </c>
      <c r="AL53" s="58"/>
      <c r="AM53" s="58"/>
      <c r="AN53" s="58"/>
      <c r="AO53" s="58"/>
      <c r="AP53" s="58"/>
      <c r="AQ53" s="58"/>
      <c r="AR53" s="58"/>
      <c r="AS53" s="58">
        <f t="shared" si="0"/>
        <v>265350</v>
      </c>
      <c r="AT53" s="58"/>
      <c r="AU53" s="58"/>
      <c r="AV53" s="58"/>
      <c r="AW53" s="58"/>
      <c r="AX53" s="58"/>
      <c r="AY53" s="58"/>
      <c r="AZ53" s="58"/>
      <c r="BA53" s="20"/>
      <c r="BB53" s="20"/>
      <c r="BC53" s="20"/>
      <c r="BD53" s="20"/>
      <c r="BE53" s="20"/>
      <c r="BF53" s="20"/>
      <c r="BG53" s="20"/>
      <c r="BH53" s="20"/>
    </row>
    <row r="54" spans="1:79" s="4" customFormat="1" ht="17.100000000000001" customHeight="1" x14ac:dyDescent="0.2">
      <c r="A54" s="151"/>
      <c r="B54" s="151"/>
      <c r="C54" s="151"/>
      <c r="D54" s="142" t="s">
        <v>49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4"/>
      <c r="AC54" s="62">
        <f>SUM(AC49:AJ53)</f>
        <v>8938600</v>
      </c>
      <c r="AD54" s="62"/>
      <c r="AE54" s="62"/>
      <c r="AF54" s="62"/>
      <c r="AG54" s="62"/>
      <c r="AH54" s="62"/>
      <c r="AI54" s="62"/>
      <c r="AJ54" s="62"/>
      <c r="AK54" s="62">
        <f>SUM(AK49:AR53)</f>
        <v>6156681</v>
      </c>
      <c r="AL54" s="62"/>
      <c r="AM54" s="62"/>
      <c r="AN54" s="62"/>
      <c r="AO54" s="62"/>
      <c r="AP54" s="62"/>
      <c r="AQ54" s="62"/>
      <c r="AR54" s="62"/>
      <c r="AS54" s="62">
        <f t="shared" si="0"/>
        <v>15095281</v>
      </c>
      <c r="AT54" s="62"/>
      <c r="AU54" s="62"/>
      <c r="AV54" s="62"/>
      <c r="AW54" s="62"/>
      <c r="AX54" s="62"/>
      <c r="AY54" s="62"/>
      <c r="AZ54" s="62"/>
      <c r="BA54" s="36"/>
      <c r="BB54" s="36"/>
      <c r="BC54" s="36"/>
      <c r="BD54" s="36"/>
      <c r="BE54" s="36"/>
      <c r="BF54" s="36"/>
      <c r="BG54" s="36"/>
      <c r="BH54" s="36"/>
    </row>
    <row r="56" spans="1:79" ht="15.75" customHeight="1" x14ac:dyDescent="0.2">
      <c r="A56" s="141" t="s">
        <v>28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</row>
    <row r="57" spans="1:79" ht="15" customHeight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165" t="s">
        <v>79</v>
      </c>
      <c r="AS57" s="165"/>
      <c r="AT57" s="165"/>
      <c r="AU57" s="165"/>
      <c r="AV57" s="165"/>
      <c r="AW57" s="165"/>
      <c r="AX57" s="165"/>
      <c r="AY57" s="16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79" ht="15.95" customHeight="1" x14ac:dyDescent="0.2">
      <c r="A58" s="87" t="s">
        <v>17</v>
      </c>
      <c r="B58" s="87"/>
      <c r="C58" s="87"/>
      <c r="D58" s="145" t="s">
        <v>20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7"/>
      <c r="AB58" s="87" t="s">
        <v>18</v>
      </c>
      <c r="AC58" s="87"/>
      <c r="AD58" s="87"/>
      <c r="AE58" s="87"/>
      <c r="AF58" s="87"/>
      <c r="AG58" s="87"/>
      <c r="AH58" s="87"/>
      <c r="AI58" s="87"/>
      <c r="AJ58" s="87" t="s">
        <v>19</v>
      </c>
      <c r="AK58" s="87"/>
      <c r="AL58" s="87"/>
      <c r="AM58" s="87"/>
      <c r="AN58" s="87"/>
      <c r="AO58" s="87"/>
      <c r="AP58" s="87"/>
      <c r="AQ58" s="87"/>
      <c r="AR58" s="87" t="s">
        <v>16</v>
      </c>
      <c r="AS58" s="87"/>
      <c r="AT58" s="87"/>
      <c r="AU58" s="87"/>
      <c r="AV58" s="87"/>
      <c r="AW58" s="87"/>
      <c r="AX58" s="87"/>
      <c r="AY58" s="87"/>
    </row>
    <row r="59" spans="1:79" ht="29.1" customHeight="1" x14ac:dyDescent="0.2">
      <c r="A59" s="87"/>
      <c r="B59" s="87"/>
      <c r="C59" s="87"/>
      <c r="D59" s="148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0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</row>
    <row r="60" spans="1:79" ht="26.25" customHeight="1" x14ac:dyDescent="0.2">
      <c r="A60" s="87">
        <v>1</v>
      </c>
      <c r="B60" s="87"/>
      <c r="C60" s="87"/>
      <c r="D60" s="63">
        <v>2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87">
        <v>3</v>
      </c>
      <c r="AC60" s="87"/>
      <c r="AD60" s="87"/>
      <c r="AE60" s="87"/>
      <c r="AF60" s="87"/>
      <c r="AG60" s="87"/>
      <c r="AH60" s="87"/>
      <c r="AI60" s="87"/>
      <c r="AJ60" s="87">
        <v>4</v>
      </c>
      <c r="AK60" s="87"/>
      <c r="AL60" s="87"/>
      <c r="AM60" s="87"/>
      <c r="AN60" s="87"/>
      <c r="AO60" s="87"/>
      <c r="AP60" s="87"/>
      <c r="AQ60" s="87"/>
      <c r="AR60" s="87">
        <v>5</v>
      </c>
      <c r="AS60" s="87"/>
      <c r="AT60" s="87"/>
      <c r="AU60" s="87"/>
      <c r="AV60" s="87"/>
      <c r="AW60" s="87"/>
      <c r="AX60" s="87"/>
      <c r="AY60" s="87"/>
    </row>
    <row r="61" spans="1:79" ht="48.75" customHeight="1" x14ac:dyDescent="0.2">
      <c r="A61" s="63">
        <v>1</v>
      </c>
      <c r="B61" s="64"/>
      <c r="C61" s="65"/>
      <c r="D61" s="93" t="s">
        <v>87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58">
        <f>AO108+AO109</f>
        <v>734000</v>
      </c>
      <c r="AC61" s="58"/>
      <c r="AD61" s="58"/>
      <c r="AE61" s="58"/>
      <c r="AF61" s="58"/>
      <c r="AG61" s="58"/>
      <c r="AH61" s="58"/>
      <c r="AI61" s="58"/>
      <c r="AJ61" s="58">
        <f>AW87+AW88</f>
        <v>2292541.37</v>
      </c>
      <c r="AK61" s="58"/>
      <c r="AL61" s="58"/>
      <c r="AM61" s="58"/>
      <c r="AN61" s="58"/>
      <c r="AO61" s="58"/>
      <c r="AP61" s="58"/>
      <c r="AQ61" s="58"/>
      <c r="AR61" s="58">
        <f>AB61+AJ61</f>
        <v>3026541.37</v>
      </c>
      <c r="AS61" s="58"/>
      <c r="AT61" s="58"/>
      <c r="AU61" s="58"/>
      <c r="AV61" s="58"/>
      <c r="AW61" s="58"/>
      <c r="AX61" s="58"/>
      <c r="AY61" s="58"/>
    </row>
    <row r="62" spans="1:79" ht="50.25" customHeight="1" x14ac:dyDescent="0.2">
      <c r="A62" s="63">
        <v>2</v>
      </c>
      <c r="B62" s="64"/>
      <c r="C62" s="65"/>
      <c r="D62" s="162" t="s">
        <v>118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4"/>
      <c r="AB62" s="58">
        <f>AO72</f>
        <v>6704600</v>
      </c>
      <c r="AC62" s="58"/>
      <c r="AD62" s="58"/>
      <c r="AE62" s="58"/>
      <c r="AF62" s="58"/>
      <c r="AG62" s="58"/>
      <c r="AH62" s="58"/>
      <c r="AI62" s="58"/>
      <c r="AJ62" s="58">
        <f>AW89</f>
        <v>3864139.63</v>
      </c>
      <c r="AK62" s="58"/>
      <c r="AL62" s="58"/>
      <c r="AM62" s="58"/>
      <c r="AN62" s="58"/>
      <c r="AO62" s="58"/>
      <c r="AP62" s="58"/>
      <c r="AQ62" s="58"/>
      <c r="AR62" s="58">
        <f>AB62+AJ62</f>
        <v>10568739.629999999</v>
      </c>
      <c r="AS62" s="58"/>
      <c r="AT62" s="58"/>
      <c r="AU62" s="58"/>
      <c r="AV62" s="58"/>
      <c r="AW62" s="58"/>
      <c r="AX62" s="58"/>
      <c r="AY62" s="58"/>
    </row>
    <row r="63" spans="1:79" ht="81.75" customHeight="1" x14ac:dyDescent="0.2">
      <c r="A63" s="63">
        <v>3</v>
      </c>
      <c r="B63" s="64"/>
      <c r="C63" s="65"/>
      <c r="D63" s="93" t="s">
        <v>128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58">
        <f>AO126</f>
        <v>1500000</v>
      </c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>
        <f>AB63+AJ63</f>
        <v>1500000</v>
      </c>
      <c r="AS63" s="58"/>
      <c r="AT63" s="58"/>
      <c r="AU63" s="58"/>
      <c r="AV63" s="58"/>
      <c r="AW63" s="58"/>
      <c r="AX63" s="58"/>
      <c r="AY63" s="58"/>
      <c r="BW63"/>
    </row>
    <row r="64" spans="1:79" s="4" customFormat="1" ht="19.5" customHeight="1" x14ac:dyDescent="0.2">
      <c r="A64" s="151"/>
      <c r="B64" s="151"/>
      <c r="C64" s="151"/>
      <c r="D64" s="79" t="s">
        <v>16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62">
        <f>AB61+AB62+AB63</f>
        <v>8938600</v>
      </c>
      <c r="AC64" s="62"/>
      <c r="AD64" s="62"/>
      <c r="AE64" s="62"/>
      <c r="AF64" s="62"/>
      <c r="AG64" s="62"/>
      <c r="AH64" s="62"/>
      <c r="AI64" s="62"/>
      <c r="AJ64" s="62">
        <f>AJ61+AJ62</f>
        <v>6156681</v>
      </c>
      <c r="AK64" s="62"/>
      <c r="AL64" s="62"/>
      <c r="AM64" s="62"/>
      <c r="AN64" s="62"/>
      <c r="AO64" s="62"/>
      <c r="AP64" s="62"/>
      <c r="AQ64" s="62"/>
      <c r="AR64" s="62">
        <f>AB64+AJ64</f>
        <v>15095281</v>
      </c>
      <c r="AS64" s="62"/>
      <c r="AT64" s="62"/>
      <c r="AU64" s="62"/>
      <c r="AV64" s="62"/>
      <c r="AW64" s="62"/>
      <c r="AX64" s="62"/>
      <c r="AY64" s="62"/>
      <c r="CA64" s="4" t="s">
        <v>8</v>
      </c>
    </row>
    <row r="65" spans="1:80" ht="8.25" customHeight="1" x14ac:dyDescent="0.2"/>
    <row r="66" spans="1:80" ht="20.25" customHeight="1" x14ac:dyDescent="0.2">
      <c r="A66" s="152" t="s">
        <v>29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</row>
    <row r="67" spans="1:80" x14ac:dyDescent="0.2"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80" ht="34.5" customHeight="1" x14ac:dyDescent="0.2">
      <c r="A68" s="87" t="s">
        <v>17</v>
      </c>
      <c r="B68" s="87"/>
      <c r="C68" s="87"/>
      <c r="D68" s="87"/>
      <c r="E68" s="87"/>
      <c r="F68" s="87"/>
      <c r="G68" s="63" t="s">
        <v>30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87" t="s">
        <v>2</v>
      </c>
      <c r="AA68" s="87"/>
      <c r="AB68" s="87"/>
      <c r="AC68" s="87"/>
      <c r="AD68" s="87"/>
      <c r="AE68" s="87" t="s">
        <v>1</v>
      </c>
      <c r="AF68" s="87"/>
      <c r="AG68" s="87"/>
      <c r="AH68" s="87"/>
      <c r="AI68" s="87"/>
      <c r="AJ68" s="87"/>
      <c r="AK68" s="87"/>
      <c r="AL68" s="87"/>
      <c r="AM68" s="87"/>
      <c r="AN68" s="87"/>
      <c r="AO68" s="63" t="s">
        <v>18</v>
      </c>
      <c r="AP68" s="64"/>
      <c r="AQ68" s="64"/>
      <c r="AR68" s="64"/>
      <c r="AS68" s="64"/>
      <c r="AT68" s="64"/>
      <c r="AU68" s="64"/>
      <c r="AV68" s="65"/>
      <c r="AW68" s="63" t="s">
        <v>19</v>
      </c>
      <c r="AX68" s="64"/>
      <c r="AY68" s="64"/>
      <c r="AZ68" s="64"/>
      <c r="BA68" s="64"/>
      <c r="BB68" s="64"/>
      <c r="BC68" s="64"/>
      <c r="BD68" s="65"/>
      <c r="BE68" s="63" t="s">
        <v>16</v>
      </c>
      <c r="BF68" s="64"/>
      <c r="BG68" s="64"/>
      <c r="BH68" s="64"/>
      <c r="BI68" s="64"/>
      <c r="BJ68" s="64"/>
      <c r="BK68" s="64"/>
      <c r="BL68" s="65"/>
    </row>
    <row r="69" spans="1:80" ht="15.75" x14ac:dyDescent="0.2">
      <c r="A69" s="87">
        <v>1</v>
      </c>
      <c r="B69" s="87"/>
      <c r="C69" s="87"/>
      <c r="D69" s="87"/>
      <c r="E69" s="87"/>
      <c r="F69" s="87"/>
      <c r="G69" s="63">
        <v>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87">
        <v>3</v>
      </c>
      <c r="AA69" s="87"/>
      <c r="AB69" s="87"/>
      <c r="AC69" s="87"/>
      <c r="AD69" s="87"/>
      <c r="AE69" s="87">
        <v>4</v>
      </c>
      <c r="AF69" s="87"/>
      <c r="AG69" s="87"/>
      <c r="AH69" s="87"/>
      <c r="AI69" s="87"/>
      <c r="AJ69" s="87"/>
      <c r="AK69" s="87"/>
      <c r="AL69" s="87"/>
      <c r="AM69" s="87"/>
      <c r="AN69" s="87"/>
      <c r="AO69" s="87">
        <v>5</v>
      </c>
      <c r="AP69" s="87"/>
      <c r="AQ69" s="87"/>
      <c r="AR69" s="87"/>
      <c r="AS69" s="87"/>
      <c r="AT69" s="87"/>
      <c r="AU69" s="87"/>
      <c r="AV69" s="87"/>
      <c r="AW69" s="87">
        <v>6</v>
      </c>
      <c r="AX69" s="87"/>
      <c r="AY69" s="87"/>
      <c r="AZ69" s="87"/>
      <c r="BA69" s="87"/>
      <c r="BB69" s="87"/>
      <c r="BC69" s="87"/>
      <c r="BD69" s="87"/>
      <c r="BE69" s="87">
        <v>7</v>
      </c>
      <c r="BF69" s="87"/>
      <c r="BG69" s="87"/>
      <c r="BH69" s="87"/>
      <c r="BI69" s="87"/>
      <c r="BJ69" s="87"/>
      <c r="BK69" s="87"/>
      <c r="BL69" s="87"/>
    </row>
    <row r="70" spans="1:80" ht="19.5" customHeight="1" x14ac:dyDescent="0.2">
      <c r="A70" s="63"/>
      <c r="B70" s="64"/>
      <c r="C70" s="64"/>
      <c r="D70" s="64"/>
      <c r="E70" s="64"/>
      <c r="F70" s="65"/>
      <c r="G70" s="93" t="s">
        <v>83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63"/>
      <c r="AP70" s="64"/>
      <c r="AQ70" s="64"/>
      <c r="AR70" s="64"/>
      <c r="AS70" s="64"/>
      <c r="AT70" s="64"/>
      <c r="AU70" s="64"/>
      <c r="AV70" s="65"/>
      <c r="AW70" s="63"/>
      <c r="AX70" s="64"/>
      <c r="AY70" s="64"/>
      <c r="AZ70" s="64"/>
      <c r="BA70" s="64"/>
      <c r="BB70" s="64"/>
      <c r="BC70" s="64"/>
      <c r="BD70" s="65"/>
      <c r="BE70" s="63"/>
      <c r="BF70" s="64"/>
      <c r="BG70" s="64"/>
      <c r="BH70" s="64"/>
      <c r="BI70" s="64"/>
      <c r="BJ70" s="64"/>
      <c r="BK70" s="64"/>
      <c r="BL70" s="65"/>
    </row>
    <row r="71" spans="1:80" ht="15.75" x14ac:dyDescent="0.2">
      <c r="A71" s="78">
        <v>0</v>
      </c>
      <c r="B71" s="78"/>
      <c r="C71" s="78"/>
      <c r="D71" s="78"/>
      <c r="E71" s="78"/>
      <c r="F71" s="78"/>
      <c r="G71" s="79" t="s">
        <v>50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82"/>
      <c r="AA71" s="82"/>
      <c r="AB71" s="82"/>
      <c r="AC71" s="82"/>
      <c r="AD71" s="82"/>
      <c r="AE71" s="98"/>
      <c r="AF71" s="98"/>
      <c r="AG71" s="98"/>
      <c r="AH71" s="98"/>
      <c r="AI71" s="98"/>
      <c r="AJ71" s="98"/>
      <c r="AK71" s="98"/>
      <c r="AL71" s="98"/>
      <c r="AM71" s="98"/>
      <c r="AN71" s="79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</row>
    <row r="72" spans="1:80" ht="36" customHeight="1" x14ac:dyDescent="0.2">
      <c r="A72" s="67"/>
      <c r="B72" s="67"/>
      <c r="C72" s="67"/>
      <c r="D72" s="67"/>
      <c r="E72" s="67"/>
      <c r="F72" s="67"/>
      <c r="G72" s="68" t="s">
        <v>112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71" t="s">
        <v>51</v>
      </c>
      <c r="AA72" s="71"/>
      <c r="AB72" s="71"/>
      <c r="AC72" s="71"/>
      <c r="AD72" s="71"/>
      <c r="AE72" s="72" t="s">
        <v>71</v>
      </c>
      <c r="AF72" s="73"/>
      <c r="AG72" s="73"/>
      <c r="AH72" s="73"/>
      <c r="AI72" s="73"/>
      <c r="AJ72" s="73"/>
      <c r="AK72" s="73"/>
      <c r="AL72" s="73"/>
      <c r="AM72" s="73"/>
      <c r="AN72" s="74"/>
      <c r="AO72" s="58">
        <f>1833100+2000000+200000+2038600+632900</f>
        <v>6704600</v>
      </c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>
        <f>AO72+AW72</f>
        <v>6704600</v>
      </c>
      <c r="BF72" s="58"/>
      <c r="BG72" s="58"/>
      <c r="BH72" s="58"/>
      <c r="BI72" s="58"/>
      <c r="BJ72" s="58"/>
      <c r="BK72" s="58"/>
      <c r="BL72" s="58"/>
    </row>
    <row r="73" spans="1:80" ht="63" customHeight="1" x14ac:dyDescent="0.2">
      <c r="A73" s="67">
        <v>0</v>
      </c>
      <c r="B73" s="67"/>
      <c r="C73" s="67"/>
      <c r="D73" s="67"/>
      <c r="E73" s="67"/>
      <c r="F73" s="67"/>
      <c r="G73" s="68" t="s">
        <v>73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1" t="s">
        <v>52</v>
      </c>
      <c r="AA73" s="71"/>
      <c r="AB73" s="71"/>
      <c r="AC73" s="71"/>
      <c r="AD73" s="71"/>
      <c r="AE73" s="72" t="s">
        <v>88</v>
      </c>
      <c r="AF73" s="73"/>
      <c r="AG73" s="73"/>
      <c r="AH73" s="73"/>
      <c r="AI73" s="73"/>
      <c r="AJ73" s="73"/>
      <c r="AK73" s="73"/>
      <c r="AL73" s="73"/>
      <c r="AM73" s="73"/>
      <c r="AN73" s="74"/>
      <c r="AO73" s="86">
        <f>54+3+1</f>
        <v>58</v>
      </c>
      <c r="AP73" s="86"/>
      <c r="AQ73" s="86"/>
      <c r="AR73" s="86"/>
      <c r="AS73" s="86"/>
      <c r="AT73" s="86"/>
      <c r="AU73" s="86"/>
      <c r="AV73" s="86"/>
      <c r="AW73" s="83"/>
      <c r="AX73" s="83"/>
      <c r="AY73" s="83"/>
      <c r="AZ73" s="83"/>
      <c r="BA73" s="83"/>
      <c r="BB73" s="83"/>
      <c r="BC73" s="83"/>
      <c r="BD73" s="83"/>
      <c r="BE73" s="83">
        <f>AO73+AW73</f>
        <v>58</v>
      </c>
      <c r="BF73" s="83"/>
      <c r="BG73" s="83"/>
      <c r="BH73" s="83"/>
      <c r="BI73" s="83"/>
      <c r="BJ73" s="83"/>
      <c r="BK73" s="83"/>
      <c r="BL73" s="83"/>
      <c r="CB73" s="55" t="s">
        <v>116</v>
      </c>
    </row>
    <row r="74" spans="1:80" ht="18" customHeight="1" x14ac:dyDescent="0.2">
      <c r="A74" s="78">
        <v>0</v>
      </c>
      <c r="B74" s="78"/>
      <c r="C74" s="78"/>
      <c r="D74" s="78"/>
      <c r="E74" s="78"/>
      <c r="F74" s="78"/>
      <c r="G74" s="79" t="s">
        <v>55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82"/>
      <c r="AA74" s="82"/>
      <c r="AB74" s="82"/>
      <c r="AC74" s="82"/>
      <c r="AD74" s="82"/>
      <c r="AE74" s="59"/>
      <c r="AF74" s="60"/>
      <c r="AG74" s="60"/>
      <c r="AH74" s="60"/>
      <c r="AI74" s="60"/>
      <c r="AJ74" s="60"/>
      <c r="AK74" s="60"/>
      <c r="AL74" s="60"/>
      <c r="AM74" s="60"/>
      <c r="AN74" s="61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</row>
    <row r="75" spans="1:80" ht="66" customHeight="1" x14ac:dyDescent="0.2">
      <c r="A75" s="67">
        <v>0</v>
      </c>
      <c r="B75" s="67"/>
      <c r="C75" s="67"/>
      <c r="D75" s="67"/>
      <c r="E75" s="67"/>
      <c r="F75" s="67"/>
      <c r="G75" s="68" t="s">
        <v>74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71" t="s">
        <v>52</v>
      </c>
      <c r="AA75" s="71"/>
      <c r="AB75" s="71"/>
      <c r="AC75" s="71"/>
      <c r="AD75" s="71"/>
      <c r="AE75" s="72" t="s">
        <v>72</v>
      </c>
      <c r="AF75" s="73"/>
      <c r="AG75" s="73"/>
      <c r="AH75" s="73"/>
      <c r="AI75" s="73"/>
      <c r="AJ75" s="73"/>
      <c r="AK75" s="73"/>
      <c r="AL75" s="73"/>
      <c r="AM75" s="73"/>
      <c r="AN75" s="74"/>
      <c r="AO75" s="84">
        <f>33+21+1+3</f>
        <v>58</v>
      </c>
      <c r="AP75" s="84"/>
      <c r="AQ75" s="84"/>
      <c r="AR75" s="84"/>
      <c r="AS75" s="84"/>
      <c r="AT75" s="84"/>
      <c r="AU75" s="84"/>
      <c r="AV75" s="84"/>
      <c r="AW75" s="83"/>
      <c r="AX75" s="83"/>
      <c r="AY75" s="83"/>
      <c r="AZ75" s="83"/>
      <c r="BA75" s="83"/>
      <c r="BB75" s="83"/>
      <c r="BC75" s="83"/>
      <c r="BD75" s="83"/>
      <c r="BE75" s="83">
        <f>AO75+AW75</f>
        <v>58</v>
      </c>
      <c r="BF75" s="83"/>
      <c r="BG75" s="83"/>
      <c r="BH75" s="83"/>
      <c r="BI75" s="83"/>
      <c r="BJ75" s="83"/>
      <c r="BK75" s="83"/>
      <c r="BL75" s="83"/>
    </row>
    <row r="76" spans="1:80" ht="18" customHeight="1" x14ac:dyDescent="0.2">
      <c r="A76" s="78">
        <v>0</v>
      </c>
      <c r="B76" s="78"/>
      <c r="C76" s="78"/>
      <c r="D76" s="78"/>
      <c r="E76" s="78"/>
      <c r="F76" s="78"/>
      <c r="G76" s="79" t="s">
        <v>56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82"/>
      <c r="AA76" s="82"/>
      <c r="AB76" s="82"/>
      <c r="AC76" s="82"/>
      <c r="AD76" s="82"/>
      <c r="AE76" s="59"/>
      <c r="AF76" s="60"/>
      <c r="AG76" s="60"/>
      <c r="AH76" s="60"/>
      <c r="AI76" s="60"/>
      <c r="AJ76" s="60"/>
      <c r="AK76" s="60"/>
      <c r="AL76" s="60"/>
      <c r="AM76" s="60"/>
      <c r="AN76" s="61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</row>
    <row r="77" spans="1:80" ht="51" customHeight="1" x14ac:dyDescent="0.2">
      <c r="A77" s="67">
        <v>0</v>
      </c>
      <c r="B77" s="67"/>
      <c r="C77" s="67"/>
      <c r="D77" s="67"/>
      <c r="E77" s="67"/>
      <c r="F77" s="67"/>
      <c r="G77" s="68" t="s">
        <v>75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1" t="s">
        <v>51</v>
      </c>
      <c r="AA77" s="71"/>
      <c r="AB77" s="71"/>
      <c r="AC77" s="71"/>
      <c r="AD77" s="71"/>
      <c r="AE77" s="72" t="s">
        <v>77</v>
      </c>
      <c r="AF77" s="73"/>
      <c r="AG77" s="73"/>
      <c r="AH77" s="73"/>
      <c r="AI77" s="73"/>
      <c r="AJ77" s="73"/>
      <c r="AK77" s="73"/>
      <c r="AL77" s="73"/>
      <c r="AM77" s="73"/>
      <c r="AN77" s="74"/>
      <c r="AO77" s="58">
        <f>AO72/AO75</f>
        <v>115596.55172413793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>
        <f>AO77+AW77</f>
        <v>115596.55172413793</v>
      </c>
      <c r="BF77" s="58"/>
      <c r="BG77" s="58"/>
      <c r="BH77" s="58"/>
      <c r="BI77" s="58"/>
      <c r="BJ77" s="58"/>
      <c r="BK77" s="58"/>
      <c r="BL77" s="58"/>
    </row>
    <row r="78" spans="1:80" ht="15.75" x14ac:dyDescent="0.2">
      <c r="A78" s="78">
        <v>0</v>
      </c>
      <c r="B78" s="78"/>
      <c r="C78" s="78"/>
      <c r="D78" s="78"/>
      <c r="E78" s="78"/>
      <c r="F78" s="78"/>
      <c r="G78" s="79" t="s">
        <v>58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1"/>
      <c r="Z78" s="82"/>
      <c r="AA78" s="82"/>
      <c r="AB78" s="82"/>
      <c r="AC78" s="82"/>
      <c r="AD78" s="82"/>
      <c r="AE78" s="59"/>
      <c r="AF78" s="60"/>
      <c r="AG78" s="60"/>
      <c r="AH78" s="60"/>
      <c r="AI78" s="60"/>
      <c r="AJ78" s="60"/>
      <c r="AK78" s="60"/>
      <c r="AL78" s="60"/>
      <c r="AM78" s="60"/>
      <c r="AN78" s="61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</row>
    <row r="79" spans="1:80" ht="116.25" customHeight="1" x14ac:dyDescent="0.2">
      <c r="A79" s="67">
        <v>0</v>
      </c>
      <c r="B79" s="67"/>
      <c r="C79" s="67"/>
      <c r="D79" s="67"/>
      <c r="E79" s="67"/>
      <c r="F79" s="67"/>
      <c r="G79" s="68" t="s">
        <v>76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1" t="s">
        <v>59</v>
      </c>
      <c r="AA79" s="71"/>
      <c r="AB79" s="71"/>
      <c r="AC79" s="71"/>
      <c r="AD79" s="71"/>
      <c r="AE79" s="72" t="s">
        <v>77</v>
      </c>
      <c r="AF79" s="73"/>
      <c r="AG79" s="73"/>
      <c r="AH79" s="73"/>
      <c r="AI79" s="73"/>
      <c r="AJ79" s="73"/>
      <c r="AK79" s="73"/>
      <c r="AL79" s="73"/>
      <c r="AM79" s="73"/>
      <c r="AN79" s="74"/>
      <c r="AO79" s="58">
        <f>AO75/AO73*100</f>
        <v>100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>
        <f>AO79+AW79</f>
        <v>100</v>
      </c>
      <c r="BF79" s="58"/>
      <c r="BG79" s="58"/>
      <c r="BH79" s="58"/>
      <c r="BI79" s="58"/>
      <c r="BJ79" s="58"/>
      <c r="BK79" s="58"/>
      <c r="BL79" s="58"/>
    </row>
    <row r="80" spans="1:80" ht="7.5" customHeight="1" x14ac:dyDescent="0.2">
      <c r="A80" s="2"/>
      <c r="B80" s="2"/>
      <c r="C80" s="2"/>
      <c r="D80" s="2"/>
      <c r="E80" s="2"/>
      <c r="F80" s="2"/>
      <c r="G80" s="4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50"/>
      <c r="AA80" s="50"/>
      <c r="AB80" s="50"/>
      <c r="AC80" s="50"/>
      <c r="AD80" s="50"/>
      <c r="AE80" s="50"/>
      <c r="AF80" s="51"/>
      <c r="AG80" s="51"/>
      <c r="AH80" s="51"/>
      <c r="AI80" s="51"/>
      <c r="AJ80" s="51"/>
      <c r="AK80" s="51"/>
      <c r="AL80" s="51"/>
      <c r="AM80" s="51"/>
      <c r="AN80" s="51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2" spans="1:64" ht="33.75" customHeight="1" x14ac:dyDescent="0.2">
      <c r="A82" s="87" t="s">
        <v>17</v>
      </c>
      <c r="B82" s="87"/>
      <c r="C82" s="87"/>
      <c r="D82" s="87"/>
      <c r="E82" s="87"/>
      <c r="F82" s="87"/>
      <c r="G82" s="63" t="s">
        <v>30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87" t="s">
        <v>2</v>
      </c>
      <c r="AA82" s="87"/>
      <c r="AB82" s="87"/>
      <c r="AC82" s="87"/>
      <c r="AD82" s="87"/>
      <c r="AE82" s="87" t="s">
        <v>1</v>
      </c>
      <c r="AF82" s="87"/>
      <c r="AG82" s="87"/>
      <c r="AH82" s="87"/>
      <c r="AI82" s="87"/>
      <c r="AJ82" s="87"/>
      <c r="AK82" s="87"/>
      <c r="AL82" s="87"/>
      <c r="AM82" s="87"/>
      <c r="AN82" s="87"/>
      <c r="AO82" s="63" t="s">
        <v>18</v>
      </c>
      <c r="AP82" s="64"/>
      <c r="AQ82" s="64"/>
      <c r="AR82" s="64"/>
      <c r="AS82" s="64"/>
      <c r="AT82" s="64"/>
      <c r="AU82" s="64"/>
      <c r="AV82" s="65"/>
      <c r="AW82" s="63" t="s">
        <v>19</v>
      </c>
      <c r="AX82" s="64"/>
      <c r="AY82" s="64"/>
      <c r="AZ82" s="64"/>
      <c r="BA82" s="64"/>
      <c r="BB82" s="64"/>
      <c r="BC82" s="64"/>
      <c r="BD82" s="65"/>
      <c r="BE82" s="63" t="s">
        <v>16</v>
      </c>
      <c r="BF82" s="64"/>
      <c r="BG82" s="64"/>
      <c r="BH82" s="64"/>
      <c r="BI82" s="64"/>
      <c r="BJ82" s="64"/>
      <c r="BK82" s="64"/>
      <c r="BL82" s="65"/>
    </row>
    <row r="83" spans="1:64" ht="15.75" x14ac:dyDescent="0.2">
      <c r="A83" s="87">
        <v>1</v>
      </c>
      <c r="B83" s="87"/>
      <c r="C83" s="87"/>
      <c r="D83" s="87"/>
      <c r="E83" s="87"/>
      <c r="F83" s="87"/>
      <c r="G83" s="63">
        <v>2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87">
        <v>3</v>
      </c>
      <c r="AA83" s="87"/>
      <c r="AB83" s="87"/>
      <c r="AC83" s="87"/>
      <c r="AD83" s="87"/>
      <c r="AE83" s="87">
        <v>4</v>
      </c>
      <c r="AF83" s="87"/>
      <c r="AG83" s="87"/>
      <c r="AH83" s="87"/>
      <c r="AI83" s="87"/>
      <c r="AJ83" s="87"/>
      <c r="AK83" s="87"/>
      <c r="AL83" s="87"/>
      <c r="AM83" s="87"/>
      <c r="AN83" s="87"/>
      <c r="AO83" s="87">
        <v>5</v>
      </c>
      <c r="AP83" s="87"/>
      <c r="AQ83" s="87"/>
      <c r="AR83" s="87"/>
      <c r="AS83" s="87"/>
      <c r="AT83" s="87"/>
      <c r="AU83" s="87"/>
      <c r="AV83" s="87"/>
      <c r="AW83" s="87">
        <v>6</v>
      </c>
      <c r="AX83" s="87"/>
      <c r="AY83" s="87"/>
      <c r="AZ83" s="87"/>
      <c r="BA83" s="87"/>
      <c r="BB83" s="87"/>
      <c r="BC83" s="87"/>
      <c r="BD83" s="87"/>
      <c r="BE83" s="87">
        <v>7</v>
      </c>
      <c r="BF83" s="87"/>
      <c r="BG83" s="87"/>
      <c r="BH83" s="87"/>
      <c r="BI83" s="87"/>
      <c r="BJ83" s="87"/>
      <c r="BK83" s="87"/>
      <c r="BL83" s="87"/>
    </row>
    <row r="84" spans="1:64" ht="21" customHeight="1" x14ac:dyDescent="0.2">
      <c r="A84" s="63"/>
      <c r="B84" s="64"/>
      <c r="C84" s="64"/>
      <c r="D84" s="64"/>
      <c r="E84" s="64"/>
      <c r="F84" s="65"/>
      <c r="G84" s="93" t="s">
        <v>108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5"/>
      <c r="AO84" s="63"/>
      <c r="AP84" s="64"/>
      <c r="AQ84" s="64"/>
      <c r="AR84" s="64"/>
      <c r="AS84" s="64"/>
      <c r="AT84" s="64"/>
      <c r="AU84" s="64"/>
      <c r="AV84" s="65"/>
      <c r="AW84" s="63"/>
      <c r="AX84" s="64"/>
      <c r="AY84" s="64"/>
      <c r="AZ84" s="64"/>
      <c r="BA84" s="64"/>
      <c r="BB84" s="64"/>
      <c r="BC84" s="64"/>
      <c r="BD84" s="65"/>
      <c r="BE84" s="63"/>
      <c r="BF84" s="64"/>
      <c r="BG84" s="64"/>
      <c r="BH84" s="64"/>
      <c r="BI84" s="64"/>
      <c r="BJ84" s="64"/>
      <c r="BK84" s="64"/>
      <c r="BL84" s="65"/>
    </row>
    <row r="85" spans="1:64" ht="15.75" x14ac:dyDescent="0.2">
      <c r="A85" s="78">
        <v>0</v>
      </c>
      <c r="B85" s="78"/>
      <c r="C85" s="78"/>
      <c r="D85" s="78"/>
      <c r="E85" s="78"/>
      <c r="F85" s="78"/>
      <c r="G85" s="79" t="s">
        <v>50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7"/>
      <c r="Z85" s="82"/>
      <c r="AA85" s="82"/>
      <c r="AB85" s="82"/>
      <c r="AC85" s="82"/>
      <c r="AD85" s="82"/>
      <c r="AE85" s="98"/>
      <c r="AF85" s="98"/>
      <c r="AG85" s="98"/>
      <c r="AH85" s="98"/>
      <c r="AI85" s="98"/>
      <c r="AJ85" s="98"/>
      <c r="AK85" s="98"/>
      <c r="AL85" s="98"/>
      <c r="AM85" s="98"/>
      <c r="AN85" s="79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</row>
    <row r="86" spans="1:64" ht="15.75" x14ac:dyDescent="0.2">
      <c r="A86" s="78"/>
      <c r="B86" s="78"/>
      <c r="C86" s="78"/>
      <c r="D86" s="78"/>
      <c r="E86" s="78"/>
      <c r="F86" s="78"/>
      <c r="G86" s="68" t="s">
        <v>102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2"/>
      <c r="Z86" s="72" t="s">
        <v>51</v>
      </c>
      <c r="AA86" s="122"/>
      <c r="AB86" s="122"/>
      <c r="AC86" s="122"/>
      <c r="AD86" s="123"/>
      <c r="AE86" s="72" t="s">
        <v>71</v>
      </c>
      <c r="AF86" s="73"/>
      <c r="AG86" s="73"/>
      <c r="AH86" s="73"/>
      <c r="AI86" s="73"/>
      <c r="AJ86" s="73"/>
      <c r="AK86" s="73"/>
      <c r="AL86" s="73"/>
      <c r="AM86" s="73"/>
      <c r="AN86" s="74"/>
      <c r="AO86" s="124"/>
      <c r="AP86" s="125"/>
      <c r="AQ86" s="125"/>
      <c r="AR86" s="125"/>
      <c r="AS86" s="125"/>
      <c r="AT86" s="125"/>
      <c r="AU86" s="125"/>
      <c r="AV86" s="126"/>
      <c r="AW86" s="58">
        <f>AW87+AW88+AW89</f>
        <v>6156681</v>
      </c>
      <c r="AX86" s="58"/>
      <c r="AY86" s="58"/>
      <c r="AZ86" s="58"/>
      <c r="BA86" s="58"/>
      <c r="BB86" s="58"/>
      <c r="BC86" s="58"/>
      <c r="BD86" s="58"/>
      <c r="BE86" s="113">
        <f t="shared" ref="BE86:BE91" si="1">AO86+AW86</f>
        <v>6156681</v>
      </c>
      <c r="BF86" s="114"/>
      <c r="BG86" s="114"/>
      <c r="BH86" s="114"/>
      <c r="BI86" s="114"/>
      <c r="BJ86" s="114"/>
      <c r="BK86" s="114"/>
      <c r="BL86" s="115"/>
    </row>
    <row r="87" spans="1:64" ht="36.75" customHeight="1" x14ac:dyDescent="0.2">
      <c r="A87" s="119"/>
      <c r="B87" s="120"/>
      <c r="C87" s="120"/>
      <c r="D87" s="120"/>
      <c r="E87" s="120"/>
      <c r="F87" s="121"/>
      <c r="G87" s="68" t="s">
        <v>54</v>
      </c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2"/>
      <c r="Z87" s="72" t="s">
        <v>51</v>
      </c>
      <c r="AA87" s="122"/>
      <c r="AB87" s="122"/>
      <c r="AC87" s="122"/>
      <c r="AD87" s="123"/>
      <c r="AE87" s="72" t="s">
        <v>71</v>
      </c>
      <c r="AF87" s="73"/>
      <c r="AG87" s="73"/>
      <c r="AH87" s="73"/>
      <c r="AI87" s="73"/>
      <c r="AJ87" s="73"/>
      <c r="AK87" s="73"/>
      <c r="AL87" s="73"/>
      <c r="AM87" s="73"/>
      <c r="AN87" s="74"/>
      <c r="AO87" s="113"/>
      <c r="AP87" s="114"/>
      <c r="AQ87" s="114"/>
      <c r="AR87" s="114"/>
      <c r="AS87" s="114"/>
      <c r="AT87" s="114"/>
      <c r="AU87" s="114"/>
      <c r="AV87" s="115"/>
      <c r="AW87" s="113">
        <f>745000+2958705-1676513.63</f>
        <v>2027191.37</v>
      </c>
      <c r="AX87" s="114"/>
      <c r="AY87" s="114"/>
      <c r="AZ87" s="114"/>
      <c r="BA87" s="114"/>
      <c r="BB87" s="114"/>
      <c r="BC87" s="114"/>
      <c r="BD87" s="115"/>
      <c r="BE87" s="113">
        <f t="shared" si="1"/>
        <v>2027191.37</v>
      </c>
      <c r="BF87" s="114"/>
      <c r="BG87" s="114"/>
      <c r="BH87" s="114"/>
      <c r="BI87" s="114"/>
      <c r="BJ87" s="114"/>
      <c r="BK87" s="114"/>
      <c r="BL87" s="115"/>
    </row>
    <row r="88" spans="1:64" ht="36.75" customHeight="1" x14ac:dyDescent="0.2">
      <c r="A88" s="119"/>
      <c r="B88" s="120"/>
      <c r="C88" s="120"/>
      <c r="D88" s="120"/>
      <c r="E88" s="120"/>
      <c r="F88" s="121"/>
      <c r="G88" s="68" t="s">
        <v>100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  <c r="Z88" s="72" t="s">
        <v>51</v>
      </c>
      <c r="AA88" s="122"/>
      <c r="AB88" s="122"/>
      <c r="AC88" s="122"/>
      <c r="AD88" s="123"/>
      <c r="AE88" s="72" t="s">
        <v>71</v>
      </c>
      <c r="AF88" s="73"/>
      <c r="AG88" s="73"/>
      <c r="AH88" s="73"/>
      <c r="AI88" s="73"/>
      <c r="AJ88" s="73"/>
      <c r="AK88" s="73"/>
      <c r="AL88" s="73"/>
      <c r="AM88" s="73"/>
      <c r="AN88" s="74"/>
      <c r="AO88" s="113"/>
      <c r="AP88" s="114"/>
      <c r="AQ88" s="114"/>
      <c r="AR88" s="114"/>
      <c r="AS88" s="114"/>
      <c r="AT88" s="114"/>
      <c r="AU88" s="114"/>
      <c r="AV88" s="115"/>
      <c r="AW88" s="113">
        <v>265350</v>
      </c>
      <c r="AX88" s="114"/>
      <c r="AY88" s="114"/>
      <c r="AZ88" s="114"/>
      <c r="BA88" s="114"/>
      <c r="BB88" s="114"/>
      <c r="BC88" s="114"/>
      <c r="BD88" s="115"/>
      <c r="BE88" s="113">
        <f t="shared" si="1"/>
        <v>265350</v>
      </c>
      <c r="BF88" s="114"/>
      <c r="BG88" s="114"/>
      <c r="BH88" s="114"/>
      <c r="BI88" s="114"/>
      <c r="BJ88" s="114"/>
      <c r="BK88" s="114"/>
      <c r="BL88" s="115"/>
    </row>
    <row r="89" spans="1:64" ht="36.75" customHeight="1" x14ac:dyDescent="0.2">
      <c r="A89" s="119"/>
      <c r="B89" s="120"/>
      <c r="C89" s="120"/>
      <c r="D89" s="120"/>
      <c r="E89" s="120"/>
      <c r="F89" s="121"/>
      <c r="G89" s="68" t="s">
        <v>106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2"/>
      <c r="Z89" s="72" t="s">
        <v>51</v>
      </c>
      <c r="AA89" s="122"/>
      <c r="AB89" s="122"/>
      <c r="AC89" s="122"/>
      <c r="AD89" s="123"/>
      <c r="AE89" s="72" t="s">
        <v>71</v>
      </c>
      <c r="AF89" s="73"/>
      <c r="AG89" s="73"/>
      <c r="AH89" s="73"/>
      <c r="AI89" s="73"/>
      <c r="AJ89" s="73"/>
      <c r="AK89" s="73"/>
      <c r="AL89" s="73"/>
      <c r="AM89" s="73"/>
      <c r="AN89" s="74"/>
      <c r="AO89" s="113"/>
      <c r="AP89" s="114"/>
      <c r="AQ89" s="114"/>
      <c r="AR89" s="114"/>
      <c r="AS89" s="114"/>
      <c r="AT89" s="114"/>
      <c r="AU89" s="114"/>
      <c r="AV89" s="115"/>
      <c r="AW89" s="113">
        <f>2529226+250000+377900-969500-138666.37+1815180</f>
        <v>3864139.63</v>
      </c>
      <c r="AX89" s="114"/>
      <c r="AY89" s="114"/>
      <c r="AZ89" s="114"/>
      <c r="BA89" s="114"/>
      <c r="BB89" s="114"/>
      <c r="BC89" s="114"/>
      <c r="BD89" s="115"/>
      <c r="BE89" s="113">
        <f t="shared" si="1"/>
        <v>3864139.63</v>
      </c>
      <c r="BF89" s="114"/>
      <c r="BG89" s="114"/>
      <c r="BH89" s="114"/>
      <c r="BI89" s="114"/>
      <c r="BJ89" s="114"/>
      <c r="BK89" s="114"/>
      <c r="BL89" s="115"/>
    </row>
    <row r="90" spans="1:64" ht="48.75" customHeight="1" x14ac:dyDescent="0.2">
      <c r="A90" s="99">
        <v>0</v>
      </c>
      <c r="B90" s="100"/>
      <c r="C90" s="100"/>
      <c r="D90" s="100"/>
      <c r="E90" s="100"/>
      <c r="F90" s="101"/>
      <c r="G90" s="68" t="s">
        <v>53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2"/>
      <c r="Z90" s="72" t="s">
        <v>52</v>
      </c>
      <c r="AA90" s="122"/>
      <c r="AB90" s="122"/>
      <c r="AC90" s="122"/>
      <c r="AD90" s="123"/>
      <c r="AE90" s="116" t="s">
        <v>88</v>
      </c>
      <c r="AF90" s="117"/>
      <c r="AG90" s="117"/>
      <c r="AH90" s="117"/>
      <c r="AI90" s="117"/>
      <c r="AJ90" s="117"/>
      <c r="AK90" s="117"/>
      <c r="AL90" s="117"/>
      <c r="AM90" s="117"/>
      <c r="AN90" s="118"/>
      <c r="AO90" s="113"/>
      <c r="AP90" s="114"/>
      <c r="AQ90" s="114"/>
      <c r="AR90" s="114"/>
      <c r="AS90" s="114"/>
      <c r="AT90" s="114"/>
      <c r="AU90" s="114"/>
      <c r="AV90" s="115"/>
      <c r="AW90" s="185">
        <f>4-1</f>
        <v>3</v>
      </c>
      <c r="AX90" s="186"/>
      <c r="AY90" s="186"/>
      <c r="AZ90" s="186"/>
      <c r="BA90" s="186"/>
      <c r="BB90" s="186"/>
      <c r="BC90" s="186"/>
      <c r="BD90" s="187"/>
      <c r="BE90" s="110">
        <f t="shared" si="1"/>
        <v>3</v>
      </c>
      <c r="BF90" s="111"/>
      <c r="BG90" s="111"/>
      <c r="BH90" s="111"/>
      <c r="BI90" s="111"/>
      <c r="BJ90" s="111"/>
      <c r="BK90" s="111"/>
      <c r="BL90" s="112"/>
    </row>
    <row r="91" spans="1:64" ht="51" customHeight="1" x14ac:dyDescent="0.2">
      <c r="A91" s="99"/>
      <c r="B91" s="100"/>
      <c r="C91" s="100"/>
      <c r="D91" s="100"/>
      <c r="E91" s="100"/>
      <c r="F91" s="101"/>
      <c r="G91" s="68" t="s">
        <v>103</v>
      </c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2"/>
      <c r="Z91" s="72" t="s">
        <v>52</v>
      </c>
      <c r="AA91" s="122"/>
      <c r="AB91" s="122"/>
      <c r="AC91" s="122"/>
      <c r="AD91" s="123"/>
      <c r="AE91" s="188" t="s">
        <v>88</v>
      </c>
      <c r="AF91" s="189"/>
      <c r="AG91" s="189"/>
      <c r="AH91" s="189"/>
      <c r="AI91" s="189"/>
      <c r="AJ91" s="189"/>
      <c r="AK91" s="189"/>
      <c r="AL91" s="189"/>
      <c r="AM91" s="189"/>
      <c r="AN91" s="190"/>
      <c r="AO91" s="113"/>
      <c r="AP91" s="114"/>
      <c r="AQ91" s="114"/>
      <c r="AR91" s="114"/>
      <c r="AS91" s="114"/>
      <c r="AT91" s="114"/>
      <c r="AU91" s="114"/>
      <c r="AV91" s="115"/>
      <c r="AW91" s="185">
        <f>3+1+1-1+2</f>
        <v>6</v>
      </c>
      <c r="AX91" s="186"/>
      <c r="AY91" s="186"/>
      <c r="AZ91" s="186"/>
      <c r="BA91" s="186"/>
      <c r="BB91" s="186"/>
      <c r="BC91" s="186"/>
      <c r="BD91" s="187"/>
      <c r="BE91" s="110">
        <f t="shared" si="1"/>
        <v>6</v>
      </c>
      <c r="BF91" s="111"/>
      <c r="BG91" s="111"/>
      <c r="BH91" s="111"/>
      <c r="BI91" s="111"/>
      <c r="BJ91" s="111"/>
      <c r="BK91" s="111"/>
      <c r="BL91" s="112"/>
    </row>
    <row r="92" spans="1:64" ht="22.5" customHeight="1" x14ac:dyDescent="0.2">
      <c r="A92" s="78">
        <v>0</v>
      </c>
      <c r="B92" s="78"/>
      <c r="C92" s="78"/>
      <c r="D92" s="78"/>
      <c r="E92" s="78"/>
      <c r="F92" s="78"/>
      <c r="G92" s="79" t="s">
        <v>55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1"/>
      <c r="Z92" s="82"/>
      <c r="AA92" s="82"/>
      <c r="AB92" s="82"/>
      <c r="AC92" s="82"/>
      <c r="AD92" s="82"/>
      <c r="AE92" s="72"/>
      <c r="AF92" s="73"/>
      <c r="AG92" s="73"/>
      <c r="AH92" s="73"/>
      <c r="AI92" s="73"/>
      <c r="AJ92" s="73"/>
      <c r="AK92" s="73"/>
      <c r="AL92" s="73"/>
      <c r="AM92" s="73"/>
      <c r="AN92" s="74"/>
      <c r="AO92" s="62"/>
      <c r="AP92" s="62"/>
      <c r="AQ92" s="62"/>
      <c r="AR92" s="62"/>
      <c r="AS92" s="62"/>
      <c r="AT92" s="62"/>
      <c r="AU92" s="62"/>
      <c r="AV92" s="62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</row>
    <row r="93" spans="1:64" ht="36" customHeight="1" x14ac:dyDescent="0.2">
      <c r="A93" s="67">
        <v>0</v>
      </c>
      <c r="B93" s="67"/>
      <c r="C93" s="67"/>
      <c r="D93" s="67"/>
      <c r="E93" s="67"/>
      <c r="F93" s="67"/>
      <c r="G93" s="68" t="s">
        <v>78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71" t="s">
        <v>52</v>
      </c>
      <c r="AA93" s="71"/>
      <c r="AB93" s="71"/>
      <c r="AC93" s="71"/>
      <c r="AD93" s="71"/>
      <c r="AE93" s="72" t="s">
        <v>96</v>
      </c>
      <c r="AF93" s="73"/>
      <c r="AG93" s="73"/>
      <c r="AH93" s="73"/>
      <c r="AI93" s="73"/>
      <c r="AJ93" s="73"/>
      <c r="AK93" s="73"/>
      <c r="AL93" s="73"/>
      <c r="AM93" s="73"/>
      <c r="AN93" s="74"/>
      <c r="AO93" s="58"/>
      <c r="AP93" s="58"/>
      <c r="AQ93" s="58"/>
      <c r="AR93" s="58"/>
      <c r="AS93" s="58"/>
      <c r="AT93" s="58"/>
      <c r="AU93" s="58"/>
      <c r="AV93" s="58"/>
      <c r="AW93" s="110">
        <f>1+2-1</f>
        <v>2</v>
      </c>
      <c r="AX93" s="111"/>
      <c r="AY93" s="111"/>
      <c r="AZ93" s="111"/>
      <c r="BA93" s="111"/>
      <c r="BB93" s="111"/>
      <c r="BC93" s="111"/>
      <c r="BD93" s="112"/>
      <c r="BE93" s="83">
        <f>AO93+AW93</f>
        <v>2</v>
      </c>
      <c r="BF93" s="83"/>
      <c r="BG93" s="83"/>
      <c r="BH93" s="83"/>
      <c r="BI93" s="83"/>
      <c r="BJ93" s="83"/>
      <c r="BK93" s="83"/>
      <c r="BL93" s="83"/>
    </row>
    <row r="94" spans="1:64" ht="51.75" customHeight="1" x14ac:dyDescent="0.2">
      <c r="A94" s="67"/>
      <c r="B94" s="67"/>
      <c r="C94" s="67"/>
      <c r="D94" s="67"/>
      <c r="E94" s="67"/>
      <c r="F94" s="67"/>
      <c r="G94" s="68" t="s">
        <v>107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/>
      <c r="Z94" s="71" t="s">
        <v>52</v>
      </c>
      <c r="AA94" s="71"/>
      <c r="AB94" s="71"/>
      <c r="AC94" s="71"/>
      <c r="AD94" s="71"/>
      <c r="AE94" s="72" t="s">
        <v>96</v>
      </c>
      <c r="AF94" s="73"/>
      <c r="AG94" s="73"/>
      <c r="AH94" s="73"/>
      <c r="AI94" s="73"/>
      <c r="AJ94" s="73"/>
      <c r="AK94" s="73"/>
      <c r="AL94" s="73"/>
      <c r="AM94" s="73"/>
      <c r="AN94" s="74"/>
      <c r="AO94" s="58"/>
      <c r="AP94" s="58"/>
      <c r="AQ94" s="58"/>
      <c r="AR94" s="58"/>
      <c r="AS94" s="58"/>
      <c r="AT94" s="58"/>
      <c r="AU94" s="58"/>
      <c r="AV94" s="58"/>
      <c r="AW94" s="110">
        <f>(1+2+1+1)-1+2</f>
        <v>6</v>
      </c>
      <c r="AX94" s="111"/>
      <c r="AY94" s="111"/>
      <c r="AZ94" s="111"/>
      <c r="BA94" s="111"/>
      <c r="BB94" s="111"/>
      <c r="BC94" s="111"/>
      <c r="BD94" s="112"/>
      <c r="BE94" s="83">
        <f>AO94+AW94</f>
        <v>6</v>
      </c>
      <c r="BF94" s="83"/>
      <c r="BG94" s="83"/>
      <c r="BH94" s="83"/>
      <c r="BI94" s="83"/>
      <c r="BJ94" s="83"/>
      <c r="BK94" s="83"/>
      <c r="BL94" s="83"/>
    </row>
    <row r="95" spans="1:64" ht="21" customHeight="1" x14ac:dyDescent="0.2">
      <c r="A95" s="78">
        <v>0</v>
      </c>
      <c r="B95" s="78"/>
      <c r="C95" s="78"/>
      <c r="D95" s="78"/>
      <c r="E95" s="78"/>
      <c r="F95" s="78"/>
      <c r="G95" s="79" t="s">
        <v>56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1"/>
      <c r="Z95" s="82"/>
      <c r="AA95" s="82"/>
      <c r="AB95" s="82"/>
      <c r="AC95" s="82"/>
      <c r="AD95" s="82"/>
      <c r="AE95" s="59"/>
      <c r="AF95" s="60"/>
      <c r="AG95" s="60"/>
      <c r="AH95" s="60"/>
      <c r="AI95" s="60"/>
      <c r="AJ95" s="60"/>
      <c r="AK95" s="60"/>
      <c r="AL95" s="60"/>
      <c r="AM95" s="60"/>
      <c r="AN95" s="61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</row>
    <row r="96" spans="1:64" ht="36" customHeight="1" x14ac:dyDescent="0.2">
      <c r="A96" s="67">
        <v>0</v>
      </c>
      <c r="B96" s="67"/>
      <c r="C96" s="67"/>
      <c r="D96" s="67"/>
      <c r="E96" s="67"/>
      <c r="F96" s="67"/>
      <c r="G96" s="68" t="s">
        <v>57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/>
      <c r="Z96" s="71" t="s">
        <v>51</v>
      </c>
      <c r="AA96" s="71"/>
      <c r="AB96" s="71"/>
      <c r="AC96" s="71"/>
      <c r="AD96" s="71"/>
      <c r="AE96" s="72" t="s">
        <v>77</v>
      </c>
      <c r="AF96" s="73"/>
      <c r="AG96" s="73"/>
      <c r="AH96" s="73"/>
      <c r="AI96" s="73"/>
      <c r="AJ96" s="73"/>
      <c r="AK96" s="73"/>
      <c r="AL96" s="73"/>
      <c r="AM96" s="73"/>
      <c r="AN96" s="74"/>
      <c r="AO96" s="58"/>
      <c r="AP96" s="58"/>
      <c r="AQ96" s="58"/>
      <c r="AR96" s="58"/>
      <c r="AS96" s="58"/>
      <c r="AT96" s="58"/>
      <c r="AU96" s="58"/>
      <c r="AV96" s="58"/>
      <c r="AW96" s="58">
        <f>AW87/AW93</f>
        <v>1013595.6850000001</v>
      </c>
      <c r="AX96" s="58"/>
      <c r="AY96" s="58"/>
      <c r="AZ96" s="58"/>
      <c r="BA96" s="58"/>
      <c r="BB96" s="58"/>
      <c r="BC96" s="58"/>
      <c r="BD96" s="58"/>
      <c r="BE96" s="58">
        <f>AO96+AW96</f>
        <v>1013595.6850000001</v>
      </c>
      <c r="BF96" s="58"/>
      <c r="BG96" s="58"/>
      <c r="BH96" s="58"/>
      <c r="BI96" s="58"/>
      <c r="BJ96" s="58"/>
      <c r="BK96" s="58"/>
      <c r="BL96" s="58"/>
    </row>
    <row r="97" spans="1:64" ht="85.5" customHeight="1" x14ac:dyDescent="0.2">
      <c r="A97" s="67"/>
      <c r="B97" s="67"/>
      <c r="C97" s="67"/>
      <c r="D97" s="67"/>
      <c r="E97" s="67"/>
      <c r="F97" s="67"/>
      <c r="G97" s="68" t="s">
        <v>104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70"/>
      <c r="Z97" s="71" t="s">
        <v>51</v>
      </c>
      <c r="AA97" s="71"/>
      <c r="AB97" s="71"/>
      <c r="AC97" s="71"/>
      <c r="AD97" s="71"/>
      <c r="AE97" s="72" t="s">
        <v>77</v>
      </c>
      <c r="AF97" s="73"/>
      <c r="AG97" s="73"/>
      <c r="AH97" s="73"/>
      <c r="AI97" s="73"/>
      <c r="AJ97" s="73"/>
      <c r="AK97" s="73"/>
      <c r="AL97" s="73"/>
      <c r="AM97" s="73"/>
      <c r="AN97" s="74"/>
      <c r="AO97" s="58"/>
      <c r="AP97" s="58"/>
      <c r="AQ97" s="58"/>
      <c r="AR97" s="58"/>
      <c r="AS97" s="58"/>
      <c r="AT97" s="58"/>
      <c r="AU97" s="58"/>
      <c r="AV97" s="58"/>
      <c r="AW97" s="58">
        <f>AW89/AW94</f>
        <v>644023.27166666661</v>
      </c>
      <c r="AX97" s="58"/>
      <c r="AY97" s="58"/>
      <c r="AZ97" s="58"/>
      <c r="BA97" s="58"/>
      <c r="BB97" s="58"/>
      <c r="BC97" s="58"/>
      <c r="BD97" s="58"/>
      <c r="BE97" s="58">
        <f>AO97+AW97</f>
        <v>644023.27166666661</v>
      </c>
      <c r="BF97" s="58"/>
      <c r="BG97" s="58"/>
      <c r="BH97" s="58"/>
      <c r="BI97" s="58"/>
      <c r="BJ97" s="58"/>
      <c r="BK97" s="58"/>
      <c r="BL97" s="58"/>
    </row>
    <row r="98" spans="1:64" ht="19.5" customHeight="1" x14ac:dyDescent="0.2">
      <c r="A98" s="78">
        <v>0</v>
      </c>
      <c r="B98" s="78"/>
      <c r="C98" s="78"/>
      <c r="D98" s="78"/>
      <c r="E98" s="78"/>
      <c r="F98" s="78"/>
      <c r="G98" s="79" t="s">
        <v>58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1"/>
      <c r="Z98" s="82"/>
      <c r="AA98" s="82"/>
      <c r="AB98" s="82"/>
      <c r="AC98" s="82"/>
      <c r="AD98" s="82"/>
      <c r="AE98" s="59"/>
      <c r="AF98" s="60"/>
      <c r="AG98" s="60"/>
      <c r="AH98" s="60"/>
      <c r="AI98" s="60"/>
      <c r="AJ98" s="60"/>
      <c r="AK98" s="60"/>
      <c r="AL98" s="60"/>
      <c r="AM98" s="60"/>
      <c r="AN98" s="61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</row>
    <row r="99" spans="1:64" ht="51" customHeight="1" x14ac:dyDescent="0.2">
      <c r="A99" s="67">
        <v>0</v>
      </c>
      <c r="B99" s="67"/>
      <c r="C99" s="67"/>
      <c r="D99" s="67"/>
      <c r="E99" s="67"/>
      <c r="F99" s="67"/>
      <c r="G99" s="68" t="s">
        <v>60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70"/>
      <c r="Z99" s="71" t="s">
        <v>59</v>
      </c>
      <c r="AA99" s="71"/>
      <c r="AB99" s="71"/>
      <c r="AC99" s="71"/>
      <c r="AD99" s="71"/>
      <c r="AE99" s="72" t="s">
        <v>77</v>
      </c>
      <c r="AF99" s="73"/>
      <c r="AG99" s="73"/>
      <c r="AH99" s="73"/>
      <c r="AI99" s="73"/>
      <c r="AJ99" s="73"/>
      <c r="AK99" s="73"/>
      <c r="AL99" s="73"/>
      <c r="AM99" s="73"/>
      <c r="AN99" s="74"/>
      <c r="AO99" s="58"/>
      <c r="AP99" s="58"/>
      <c r="AQ99" s="58"/>
      <c r="AR99" s="58"/>
      <c r="AS99" s="58"/>
      <c r="AT99" s="58"/>
      <c r="AU99" s="58"/>
      <c r="AV99" s="58"/>
      <c r="AW99" s="58">
        <f>(AW93)/(AW90)*100</f>
        <v>66.666666666666657</v>
      </c>
      <c r="AX99" s="58"/>
      <c r="AY99" s="58"/>
      <c r="AZ99" s="58"/>
      <c r="BA99" s="58"/>
      <c r="BB99" s="58"/>
      <c r="BC99" s="58"/>
      <c r="BD99" s="58"/>
      <c r="BE99" s="58">
        <f>AO99+AW99</f>
        <v>66.666666666666657</v>
      </c>
      <c r="BF99" s="58"/>
      <c r="BG99" s="58"/>
      <c r="BH99" s="58"/>
      <c r="BI99" s="58"/>
      <c r="BJ99" s="58"/>
      <c r="BK99" s="58"/>
      <c r="BL99" s="58"/>
    </row>
    <row r="100" spans="1:64" ht="36.75" customHeight="1" x14ac:dyDescent="0.2">
      <c r="A100" s="87"/>
      <c r="B100" s="87"/>
      <c r="C100" s="87"/>
      <c r="D100" s="87"/>
      <c r="E100" s="87"/>
      <c r="F100" s="87"/>
      <c r="G100" s="109" t="s">
        <v>99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71" t="s">
        <v>59</v>
      </c>
      <c r="AA100" s="71"/>
      <c r="AB100" s="71"/>
      <c r="AC100" s="71"/>
      <c r="AD100" s="71"/>
      <c r="AE100" s="71" t="s">
        <v>77</v>
      </c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8"/>
      <c r="AP100" s="108"/>
      <c r="AQ100" s="108"/>
      <c r="AR100" s="108"/>
      <c r="AS100" s="108"/>
      <c r="AT100" s="108"/>
      <c r="AU100" s="108"/>
      <c r="AV100" s="108"/>
      <c r="AW100" s="105">
        <v>100</v>
      </c>
      <c r="AX100" s="105"/>
      <c r="AY100" s="105"/>
      <c r="AZ100" s="105"/>
      <c r="BA100" s="105"/>
      <c r="BB100" s="105"/>
      <c r="BC100" s="105"/>
      <c r="BD100" s="105"/>
      <c r="BE100" s="105">
        <f>AO100+AW100</f>
        <v>100</v>
      </c>
      <c r="BF100" s="105"/>
      <c r="BG100" s="105"/>
      <c r="BH100" s="105"/>
      <c r="BI100" s="105"/>
      <c r="BJ100" s="105"/>
      <c r="BK100" s="105"/>
      <c r="BL100" s="105"/>
    </row>
    <row r="101" spans="1:64" ht="108" customHeight="1" x14ac:dyDescent="0.2">
      <c r="A101" s="87"/>
      <c r="B101" s="87"/>
      <c r="C101" s="87"/>
      <c r="D101" s="87"/>
      <c r="E101" s="87"/>
      <c r="F101" s="87"/>
      <c r="G101" s="106" t="s">
        <v>105</v>
      </c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71" t="s">
        <v>59</v>
      </c>
      <c r="AA101" s="71"/>
      <c r="AB101" s="71"/>
      <c r="AC101" s="71"/>
      <c r="AD101" s="71"/>
      <c r="AE101" s="71" t="s">
        <v>77</v>
      </c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8"/>
      <c r="AP101" s="108"/>
      <c r="AQ101" s="108"/>
      <c r="AR101" s="108"/>
      <c r="AS101" s="108"/>
      <c r="AT101" s="108"/>
      <c r="AU101" s="108"/>
      <c r="AV101" s="108"/>
      <c r="AW101" s="105">
        <f>AW94/AW91*100</f>
        <v>100</v>
      </c>
      <c r="AX101" s="105"/>
      <c r="AY101" s="105"/>
      <c r="AZ101" s="105"/>
      <c r="BA101" s="105"/>
      <c r="BB101" s="105"/>
      <c r="BC101" s="105"/>
      <c r="BD101" s="105"/>
      <c r="BE101" s="105">
        <f>AO101+AW101</f>
        <v>100</v>
      </c>
      <c r="BF101" s="105"/>
      <c r="BG101" s="105"/>
      <c r="BH101" s="105"/>
      <c r="BI101" s="105"/>
      <c r="BJ101" s="105"/>
      <c r="BK101" s="105"/>
      <c r="BL101" s="105"/>
    </row>
    <row r="102" spans="1:64" ht="20.25" customHeight="1" x14ac:dyDescent="0.2">
      <c r="A102" s="2"/>
      <c r="B102" s="2"/>
      <c r="C102" s="2"/>
      <c r="D102" s="2"/>
      <c r="E102" s="2"/>
      <c r="F102" s="2"/>
      <c r="G102" s="48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50"/>
      <c r="AA102" s="50"/>
      <c r="AB102" s="50"/>
      <c r="AC102" s="50"/>
      <c r="AD102" s="50"/>
      <c r="AE102" s="50"/>
      <c r="AF102" s="51"/>
      <c r="AG102" s="51"/>
      <c r="AH102" s="51"/>
      <c r="AI102" s="51"/>
      <c r="AJ102" s="51"/>
      <c r="AK102" s="51"/>
      <c r="AL102" s="51"/>
      <c r="AM102" s="51"/>
      <c r="AN102" s="51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</row>
    <row r="103" spans="1:64" ht="42.75" customHeight="1" x14ac:dyDescent="0.2">
      <c r="A103" s="87" t="s">
        <v>17</v>
      </c>
      <c r="B103" s="87"/>
      <c r="C103" s="87"/>
      <c r="D103" s="87"/>
      <c r="E103" s="87"/>
      <c r="F103" s="87"/>
      <c r="G103" s="63" t="s">
        <v>30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5"/>
      <c r="Z103" s="87" t="s">
        <v>2</v>
      </c>
      <c r="AA103" s="87"/>
      <c r="AB103" s="87"/>
      <c r="AC103" s="87"/>
      <c r="AD103" s="87"/>
      <c r="AE103" s="87" t="s">
        <v>1</v>
      </c>
      <c r="AF103" s="87"/>
      <c r="AG103" s="87"/>
      <c r="AH103" s="87"/>
      <c r="AI103" s="87"/>
      <c r="AJ103" s="87"/>
      <c r="AK103" s="87"/>
      <c r="AL103" s="87"/>
      <c r="AM103" s="87"/>
      <c r="AN103" s="87"/>
      <c r="AO103" s="63" t="s">
        <v>18</v>
      </c>
      <c r="AP103" s="64"/>
      <c r="AQ103" s="64"/>
      <c r="AR103" s="64"/>
      <c r="AS103" s="64"/>
      <c r="AT103" s="64"/>
      <c r="AU103" s="64"/>
      <c r="AV103" s="65"/>
      <c r="AW103" s="63" t="s">
        <v>19</v>
      </c>
      <c r="AX103" s="64"/>
      <c r="AY103" s="64"/>
      <c r="AZ103" s="64"/>
      <c r="BA103" s="64"/>
      <c r="BB103" s="64"/>
      <c r="BC103" s="64"/>
      <c r="BD103" s="65"/>
      <c r="BE103" s="63" t="s">
        <v>16</v>
      </c>
      <c r="BF103" s="64"/>
      <c r="BG103" s="64"/>
      <c r="BH103" s="64"/>
      <c r="BI103" s="64"/>
      <c r="BJ103" s="64"/>
      <c r="BK103" s="64"/>
      <c r="BL103" s="65"/>
    </row>
    <row r="104" spans="1:64" ht="18" customHeight="1" x14ac:dyDescent="0.2">
      <c r="A104" s="87">
        <v>1</v>
      </c>
      <c r="B104" s="87"/>
      <c r="C104" s="87"/>
      <c r="D104" s="87"/>
      <c r="E104" s="87"/>
      <c r="F104" s="87"/>
      <c r="G104" s="63">
        <v>2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5"/>
      <c r="Z104" s="87">
        <v>3</v>
      </c>
      <c r="AA104" s="87"/>
      <c r="AB104" s="87"/>
      <c r="AC104" s="87"/>
      <c r="AD104" s="87"/>
      <c r="AE104" s="87">
        <v>4</v>
      </c>
      <c r="AF104" s="87"/>
      <c r="AG104" s="87"/>
      <c r="AH104" s="87"/>
      <c r="AI104" s="87"/>
      <c r="AJ104" s="87"/>
      <c r="AK104" s="87"/>
      <c r="AL104" s="87"/>
      <c r="AM104" s="87"/>
      <c r="AN104" s="87"/>
      <c r="AO104" s="87">
        <v>5</v>
      </c>
      <c r="AP104" s="87"/>
      <c r="AQ104" s="87"/>
      <c r="AR104" s="87"/>
      <c r="AS104" s="87"/>
      <c r="AT104" s="87"/>
      <c r="AU104" s="87"/>
      <c r="AV104" s="87"/>
      <c r="AW104" s="87">
        <v>6</v>
      </c>
      <c r="AX104" s="87"/>
      <c r="AY104" s="87"/>
      <c r="AZ104" s="87"/>
      <c r="BA104" s="87"/>
      <c r="BB104" s="87"/>
      <c r="BC104" s="87"/>
      <c r="BD104" s="87"/>
      <c r="BE104" s="87">
        <v>7</v>
      </c>
      <c r="BF104" s="87"/>
      <c r="BG104" s="87"/>
      <c r="BH104" s="87"/>
      <c r="BI104" s="87"/>
      <c r="BJ104" s="87"/>
      <c r="BK104" s="87"/>
      <c r="BL104" s="87"/>
    </row>
    <row r="105" spans="1:64" ht="22.5" customHeight="1" x14ac:dyDescent="0.2">
      <c r="A105" s="99"/>
      <c r="B105" s="100"/>
      <c r="C105" s="100"/>
      <c r="D105" s="100"/>
      <c r="E105" s="100"/>
      <c r="F105" s="101"/>
      <c r="G105" s="93" t="s">
        <v>89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5"/>
      <c r="AE105" s="99"/>
      <c r="AF105" s="100"/>
      <c r="AG105" s="100"/>
      <c r="AH105" s="100"/>
      <c r="AI105" s="100"/>
      <c r="AJ105" s="100"/>
      <c r="AK105" s="100"/>
      <c r="AL105" s="100"/>
      <c r="AM105" s="100"/>
      <c r="AN105" s="101"/>
      <c r="AO105" s="102"/>
      <c r="AP105" s="103"/>
      <c r="AQ105" s="103"/>
      <c r="AR105" s="103"/>
      <c r="AS105" s="103"/>
      <c r="AT105" s="103"/>
      <c r="AU105" s="103"/>
      <c r="AV105" s="104"/>
      <c r="AW105" s="102"/>
      <c r="AX105" s="103"/>
      <c r="AY105" s="103"/>
      <c r="AZ105" s="103"/>
      <c r="BA105" s="103"/>
      <c r="BB105" s="103"/>
      <c r="BC105" s="103"/>
      <c r="BD105" s="104"/>
      <c r="BE105" s="102"/>
      <c r="BF105" s="103"/>
      <c r="BG105" s="103"/>
      <c r="BH105" s="103"/>
      <c r="BI105" s="103"/>
      <c r="BJ105" s="103"/>
      <c r="BK105" s="103"/>
      <c r="BL105" s="104"/>
    </row>
    <row r="106" spans="1:64" ht="18" customHeight="1" x14ac:dyDescent="0.2">
      <c r="A106" s="78">
        <v>0</v>
      </c>
      <c r="B106" s="78"/>
      <c r="C106" s="78"/>
      <c r="D106" s="78"/>
      <c r="E106" s="78"/>
      <c r="F106" s="78"/>
      <c r="G106" s="79" t="s">
        <v>50</v>
      </c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7"/>
      <c r="Z106" s="82"/>
      <c r="AA106" s="82"/>
      <c r="AB106" s="82"/>
      <c r="AC106" s="82"/>
      <c r="AD106" s="82"/>
      <c r="AE106" s="98"/>
      <c r="AF106" s="98"/>
      <c r="AG106" s="98"/>
      <c r="AH106" s="98"/>
      <c r="AI106" s="98"/>
      <c r="AJ106" s="98"/>
      <c r="AK106" s="98"/>
      <c r="AL106" s="98"/>
      <c r="AM106" s="98"/>
      <c r="AN106" s="79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</row>
    <row r="107" spans="1:64" ht="21" customHeight="1" x14ac:dyDescent="0.2">
      <c r="A107" s="119"/>
      <c r="B107" s="120"/>
      <c r="C107" s="120"/>
      <c r="D107" s="120"/>
      <c r="E107" s="120"/>
      <c r="F107" s="121"/>
      <c r="G107" s="68" t="s">
        <v>102</v>
      </c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2"/>
      <c r="Z107" s="72" t="s">
        <v>51</v>
      </c>
      <c r="AA107" s="122"/>
      <c r="AB107" s="122"/>
      <c r="AC107" s="122"/>
      <c r="AD107" s="123"/>
      <c r="AE107" s="72" t="s">
        <v>71</v>
      </c>
      <c r="AF107" s="73"/>
      <c r="AG107" s="73"/>
      <c r="AH107" s="73"/>
      <c r="AI107" s="73"/>
      <c r="AJ107" s="73"/>
      <c r="AK107" s="73"/>
      <c r="AL107" s="73"/>
      <c r="AM107" s="73"/>
      <c r="AN107" s="74"/>
      <c r="AO107" s="58">
        <f>AO108+AO109</f>
        <v>734000</v>
      </c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>
        <f>AO107</f>
        <v>734000</v>
      </c>
      <c r="BF107" s="58"/>
      <c r="BG107" s="58"/>
      <c r="BH107" s="58"/>
      <c r="BI107" s="58"/>
      <c r="BJ107" s="58"/>
      <c r="BK107" s="58"/>
      <c r="BL107" s="58"/>
    </row>
    <row r="108" spans="1:64" ht="36.75" customHeight="1" x14ac:dyDescent="0.2">
      <c r="A108" s="67">
        <v>0</v>
      </c>
      <c r="B108" s="67"/>
      <c r="C108" s="67"/>
      <c r="D108" s="67"/>
      <c r="E108" s="67"/>
      <c r="F108" s="67"/>
      <c r="G108" s="68" t="s">
        <v>91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70"/>
      <c r="Z108" s="71" t="s">
        <v>51</v>
      </c>
      <c r="AA108" s="71"/>
      <c r="AB108" s="71"/>
      <c r="AC108" s="71"/>
      <c r="AD108" s="71"/>
      <c r="AE108" s="72" t="s">
        <v>71</v>
      </c>
      <c r="AF108" s="73"/>
      <c r="AG108" s="73"/>
      <c r="AH108" s="73"/>
      <c r="AI108" s="73"/>
      <c r="AJ108" s="73"/>
      <c r="AK108" s="73"/>
      <c r="AL108" s="73"/>
      <c r="AM108" s="73"/>
      <c r="AN108" s="74"/>
      <c r="AO108" s="58">
        <v>150000</v>
      </c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>
        <f>AO108+AW108</f>
        <v>150000</v>
      </c>
      <c r="BF108" s="58"/>
      <c r="BG108" s="58"/>
      <c r="BH108" s="58"/>
      <c r="BI108" s="58"/>
      <c r="BJ108" s="58"/>
      <c r="BK108" s="58"/>
      <c r="BL108" s="58"/>
    </row>
    <row r="109" spans="1:64" ht="22.5" customHeight="1" x14ac:dyDescent="0.2">
      <c r="A109" s="67"/>
      <c r="B109" s="67"/>
      <c r="C109" s="67"/>
      <c r="D109" s="67"/>
      <c r="E109" s="67"/>
      <c r="F109" s="67"/>
      <c r="G109" s="68" t="s">
        <v>111</v>
      </c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2"/>
      <c r="Z109" s="71" t="s">
        <v>51</v>
      </c>
      <c r="AA109" s="71"/>
      <c r="AB109" s="71"/>
      <c r="AC109" s="71"/>
      <c r="AD109" s="71"/>
      <c r="AE109" s="72" t="s">
        <v>71</v>
      </c>
      <c r="AF109" s="73"/>
      <c r="AG109" s="73"/>
      <c r="AH109" s="73"/>
      <c r="AI109" s="73"/>
      <c r="AJ109" s="73"/>
      <c r="AK109" s="73"/>
      <c r="AL109" s="73"/>
      <c r="AM109" s="73"/>
      <c r="AN109" s="74"/>
      <c r="AO109" s="58">
        <f>1216900-632900</f>
        <v>584000</v>
      </c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>
        <f>AO109+AW109</f>
        <v>584000</v>
      </c>
      <c r="BF109" s="58"/>
      <c r="BG109" s="58"/>
      <c r="BH109" s="58"/>
      <c r="BI109" s="58"/>
      <c r="BJ109" s="58"/>
      <c r="BK109" s="58"/>
      <c r="BL109" s="58"/>
    </row>
    <row r="110" spans="1:64" ht="35.25" customHeight="1" x14ac:dyDescent="0.2">
      <c r="A110" s="67">
        <v>0</v>
      </c>
      <c r="B110" s="67"/>
      <c r="C110" s="67"/>
      <c r="D110" s="67"/>
      <c r="E110" s="67"/>
      <c r="F110" s="67"/>
      <c r="G110" s="68" t="s">
        <v>92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70"/>
      <c r="Z110" s="71" t="s">
        <v>52</v>
      </c>
      <c r="AA110" s="71"/>
      <c r="AB110" s="71"/>
      <c r="AC110" s="71"/>
      <c r="AD110" s="71"/>
      <c r="AE110" s="72" t="s">
        <v>93</v>
      </c>
      <c r="AF110" s="73"/>
      <c r="AG110" s="73"/>
      <c r="AH110" s="73"/>
      <c r="AI110" s="73"/>
      <c r="AJ110" s="73"/>
      <c r="AK110" s="73"/>
      <c r="AL110" s="73"/>
      <c r="AM110" s="73"/>
      <c r="AN110" s="74"/>
      <c r="AO110" s="86">
        <v>25</v>
      </c>
      <c r="AP110" s="86"/>
      <c r="AQ110" s="86"/>
      <c r="AR110" s="86"/>
      <c r="AS110" s="86"/>
      <c r="AT110" s="86"/>
      <c r="AU110" s="86"/>
      <c r="AV110" s="86"/>
      <c r="AW110" s="83"/>
      <c r="AX110" s="83"/>
      <c r="AY110" s="83"/>
      <c r="AZ110" s="83"/>
      <c r="BA110" s="83"/>
      <c r="BB110" s="83"/>
      <c r="BC110" s="83"/>
      <c r="BD110" s="83"/>
      <c r="BE110" s="83">
        <f>AO110+AW110</f>
        <v>25</v>
      </c>
      <c r="BF110" s="83"/>
      <c r="BG110" s="83"/>
      <c r="BH110" s="83"/>
      <c r="BI110" s="83"/>
      <c r="BJ110" s="83"/>
      <c r="BK110" s="83"/>
      <c r="BL110" s="83"/>
    </row>
    <row r="111" spans="1:64" ht="50.25" customHeight="1" x14ac:dyDescent="0.2">
      <c r="A111" s="67"/>
      <c r="B111" s="67"/>
      <c r="C111" s="67"/>
      <c r="D111" s="67"/>
      <c r="E111" s="67"/>
      <c r="F111" s="67"/>
      <c r="G111" s="68" t="s">
        <v>113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70"/>
      <c r="Z111" s="71" t="s">
        <v>52</v>
      </c>
      <c r="AA111" s="71"/>
      <c r="AB111" s="71"/>
      <c r="AC111" s="71"/>
      <c r="AD111" s="71"/>
      <c r="AE111" s="72" t="s">
        <v>88</v>
      </c>
      <c r="AF111" s="73"/>
      <c r="AG111" s="73"/>
      <c r="AH111" s="73"/>
      <c r="AI111" s="73"/>
      <c r="AJ111" s="73"/>
      <c r="AK111" s="73"/>
      <c r="AL111" s="73"/>
      <c r="AM111" s="73"/>
      <c r="AN111" s="74"/>
      <c r="AO111" s="86">
        <v>1</v>
      </c>
      <c r="AP111" s="86"/>
      <c r="AQ111" s="86"/>
      <c r="AR111" s="86"/>
      <c r="AS111" s="86"/>
      <c r="AT111" s="86"/>
      <c r="AU111" s="86"/>
      <c r="AV111" s="86"/>
      <c r="AW111" s="83"/>
      <c r="AX111" s="83"/>
      <c r="AY111" s="83"/>
      <c r="AZ111" s="83"/>
      <c r="BA111" s="83"/>
      <c r="BB111" s="83"/>
      <c r="BC111" s="83"/>
      <c r="BD111" s="83"/>
      <c r="BE111" s="83">
        <f>AO111+AW111</f>
        <v>1</v>
      </c>
      <c r="BF111" s="83"/>
      <c r="BG111" s="83"/>
      <c r="BH111" s="83"/>
      <c r="BI111" s="83"/>
      <c r="BJ111" s="83"/>
      <c r="BK111" s="83"/>
      <c r="BL111" s="83"/>
    </row>
    <row r="112" spans="1:64" ht="20.25" customHeight="1" x14ac:dyDescent="0.2">
      <c r="A112" s="78">
        <v>0</v>
      </c>
      <c r="B112" s="78"/>
      <c r="C112" s="78"/>
      <c r="D112" s="78"/>
      <c r="E112" s="78"/>
      <c r="F112" s="78"/>
      <c r="G112" s="79" t="s">
        <v>55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1"/>
      <c r="Z112" s="82"/>
      <c r="AA112" s="82"/>
      <c r="AB112" s="82"/>
      <c r="AC112" s="82"/>
      <c r="AD112" s="82"/>
      <c r="AE112" s="59"/>
      <c r="AF112" s="60"/>
      <c r="AG112" s="60"/>
      <c r="AH112" s="60"/>
      <c r="AI112" s="60"/>
      <c r="AJ112" s="60"/>
      <c r="AK112" s="60"/>
      <c r="AL112" s="60"/>
      <c r="AM112" s="60"/>
      <c r="AN112" s="61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</row>
    <row r="113" spans="1:64" ht="33.75" customHeight="1" x14ac:dyDescent="0.2">
      <c r="A113" s="67">
        <v>0</v>
      </c>
      <c r="B113" s="67"/>
      <c r="C113" s="67"/>
      <c r="D113" s="67"/>
      <c r="E113" s="67"/>
      <c r="F113" s="67"/>
      <c r="G113" s="68" t="s">
        <v>94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70"/>
      <c r="Z113" s="71" t="s">
        <v>52</v>
      </c>
      <c r="AA113" s="71"/>
      <c r="AB113" s="71"/>
      <c r="AC113" s="71"/>
      <c r="AD113" s="71"/>
      <c r="AE113" s="72" t="s">
        <v>72</v>
      </c>
      <c r="AF113" s="73"/>
      <c r="AG113" s="73"/>
      <c r="AH113" s="73"/>
      <c r="AI113" s="73"/>
      <c r="AJ113" s="73"/>
      <c r="AK113" s="73"/>
      <c r="AL113" s="73"/>
      <c r="AM113" s="73"/>
      <c r="AN113" s="74"/>
      <c r="AO113" s="83">
        <v>15</v>
      </c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>
        <f>AO113+AW113</f>
        <v>15</v>
      </c>
      <c r="BF113" s="83"/>
      <c r="BG113" s="83"/>
      <c r="BH113" s="83"/>
      <c r="BI113" s="83"/>
      <c r="BJ113" s="83"/>
      <c r="BK113" s="83"/>
      <c r="BL113" s="83"/>
    </row>
    <row r="114" spans="1:64" ht="51" customHeight="1" x14ac:dyDescent="0.2">
      <c r="A114" s="67"/>
      <c r="B114" s="67"/>
      <c r="C114" s="67"/>
      <c r="D114" s="67"/>
      <c r="E114" s="67"/>
      <c r="F114" s="67"/>
      <c r="G114" s="68" t="s">
        <v>114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70"/>
      <c r="Z114" s="71" t="s">
        <v>52</v>
      </c>
      <c r="AA114" s="71"/>
      <c r="AB114" s="71"/>
      <c r="AC114" s="71"/>
      <c r="AD114" s="71"/>
      <c r="AE114" s="72" t="s">
        <v>72</v>
      </c>
      <c r="AF114" s="73"/>
      <c r="AG114" s="73"/>
      <c r="AH114" s="73"/>
      <c r="AI114" s="73"/>
      <c r="AJ114" s="73"/>
      <c r="AK114" s="73"/>
      <c r="AL114" s="73"/>
      <c r="AM114" s="73"/>
      <c r="AN114" s="74"/>
      <c r="AO114" s="84">
        <v>1</v>
      </c>
      <c r="AP114" s="84"/>
      <c r="AQ114" s="84"/>
      <c r="AR114" s="84"/>
      <c r="AS114" s="84"/>
      <c r="AT114" s="84"/>
      <c r="AU114" s="84"/>
      <c r="AV114" s="84"/>
      <c r="AW114" s="83"/>
      <c r="AX114" s="83"/>
      <c r="AY114" s="83"/>
      <c r="AZ114" s="83"/>
      <c r="BA114" s="83"/>
      <c r="BB114" s="83"/>
      <c r="BC114" s="83"/>
      <c r="BD114" s="83"/>
      <c r="BE114" s="83">
        <f>AO114+AW114</f>
        <v>1</v>
      </c>
      <c r="BF114" s="83"/>
      <c r="BG114" s="83"/>
      <c r="BH114" s="83"/>
      <c r="BI114" s="83"/>
      <c r="BJ114" s="83"/>
      <c r="BK114" s="83"/>
      <c r="BL114" s="83"/>
    </row>
    <row r="115" spans="1:64" ht="18.75" customHeight="1" x14ac:dyDescent="0.2">
      <c r="A115" s="78">
        <v>0</v>
      </c>
      <c r="B115" s="78"/>
      <c r="C115" s="78"/>
      <c r="D115" s="78"/>
      <c r="E115" s="78"/>
      <c r="F115" s="78"/>
      <c r="G115" s="79" t="s">
        <v>56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1"/>
      <c r="Z115" s="82"/>
      <c r="AA115" s="82"/>
      <c r="AB115" s="82"/>
      <c r="AC115" s="82"/>
      <c r="AD115" s="82"/>
      <c r="AE115" s="59"/>
      <c r="AF115" s="60"/>
      <c r="AG115" s="60"/>
      <c r="AH115" s="60"/>
      <c r="AI115" s="60"/>
      <c r="AJ115" s="60"/>
      <c r="AK115" s="60"/>
      <c r="AL115" s="60"/>
      <c r="AM115" s="60"/>
      <c r="AN115" s="61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</row>
    <row r="116" spans="1:64" ht="21.75" customHeight="1" x14ac:dyDescent="0.2">
      <c r="A116" s="67">
        <v>0</v>
      </c>
      <c r="B116" s="67"/>
      <c r="C116" s="67"/>
      <c r="D116" s="67"/>
      <c r="E116" s="67"/>
      <c r="F116" s="67"/>
      <c r="G116" s="68" t="s">
        <v>95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70"/>
      <c r="Z116" s="71" t="s">
        <v>51</v>
      </c>
      <c r="AA116" s="71"/>
      <c r="AB116" s="71"/>
      <c r="AC116" s="71"/>
      <c r="AD116" s="71"/>
      <c r="AE116" s="72" t="s">
        <v>77</v>
      </c>
      <c r="AF116" s="73"/>
      <c r="AG116" s="73"/>
      <c r="AH116" s="73"/>
      <c r="AI116" s="73"/>
      <c r="AJ116" s="73"/>
      <c r="AK116" s="73"/>
      <c r="AL116" s="73"/>
      <c r="AM116" s="73"/>
      <c r="AN116" s="74"/>
      <c r="AO116" s="58">
        <f>AO108/AO113</f>
        <v>10000</v>
      </c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>
        <f>AO116+AW116</f>
        <v>10000</v>
      </c>
      <c r="BF116" s="58"/>
      <c r="BG116" s="58"/>
      <c r="BH116" s="58"/>
      <c r="BI116" s="58"/>
      <c r="BJ116" s="58"/>
      <c r="BK116" s="58"/>
      <c r="BL116" s="58"/>
    </row>
    <row r="117" spans="1:64" ht="50.25" customHeight="1" x14ac:dyDescent="0.2">
      <c r="A117" s="67"/>
      <c r="B117" s="67"/>
      <c r="C117" s="67"/>
      <c r="D117" s="67"/>
      <c r="E117" s="67"/>
      <c r="F117" s="67"/>
      <c r="G117" s="68" t="s">
        <v>115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70"/>
      <c r="Z117" s="71" t="s">
        <v>51</v>
      </c>
      <c r="AA117" s="71"/>
      <c r="AB117" s="71"/>
      <c r="AC117" s="71"/>
      <c r="AD117" s="71"/>
      <c r="AE117" s="72" t="s">
        <v>77</v>
      </c>
      <c r="AF117" s="73"/>
      <c r="AG117" s="73"/>
      <c r="AH117" s="73"/>
      <c r="AI117" s="73"/>
      <c r="AJ117" s="73"/>
      <c r="AK117" s="73"/>
      <c r="AL117" s="73"/>
      <c r="AM117" s="73"/>
      <c r="AN117" s="74"/>
      <c r="AO117" s="58">
        <f>AO109/AO114</f>
        <v>584000</v>
      </c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>
        <f>AO117+AW117</f>
        <v>584000</v>
      </c>
      <c r="BF117" s="58"/>
      <c r="BG117" s="58"/>
      <c r="BH117" s="58"/>
      <c r="BI117" s="58"/>
      <c r="BJ117" s="58"/>
      <c r="BK117" s="58"/>
      <c r="BL117" s="58"/>
    </row>
    <row r="118" spans="1:64" ht="18" customHeight="1" x14ac:dyDescent="0.2">
      <c r="A118" s="78">
        <v>0</v>
      </c>
      <c r="B118" s="78"/>
      <c r="C118" s="78"/>
      <c r="D118" s="78"/>
      <c r="E118" s="78"/>
      <c r="F118" s="78"/>
      <c r="G118" s="79" t="s">
        <v>58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1"/>
      <c r="Z118" s="82"/>
      <c r="AA118" s="82"/>
      <c r="AB118" s="82"/>
      <c r="AC118" s="82"/>
      <c r="AD118" s="82"/>
      <c r="AE118" s="59"/>
      <c r="AF118" s="60"/>
      <c r="AG118" s="60"/>
      <c r="AH118" s="60"/>
      <c r="AI118" s="60"/>
      <c r="AJ118" s="60"/>
      <c r="AK118" s="60"/>
      <c r="AL118" s="60"/>
      <c r="AM118" s="60"/>
      <c r="AN118" s="61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</row>
    <row r="119" spans="1:64" ht="52.5" customHeight="1" x14ac:dyDescent="0.2">
      <c r="A119" s="67">
        <v>0</v>
      </c>
      <c r="B119" s="67"/>
      <c r="C119" s="67"/>
      <c r="D119" s="67"/>
      <c r="E119" s="67"/>
      <c r="F119" s="67"/>
      <c r="G119" s="68" t="s">
        <v>97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70"/>
      <c r="Z119" s="71" t="s">
        <v>59</v>
      </c>
      <c r="AA119" s="71"/>
      <c r="AB119" s="71"/>
      <c r="AC119" s="71"/>
      <c r="AD119" s="71"/>
      <c r="AE119" s="72" t="s">
        <v>77</v>
      </c>
      <c r="AF119" s="73"/>
      <c r="AG119" s="73"/>
      <c r="AH119" s="73"/>
      <c r="AI119" s="73"/>
      <c r="AJ119" s="73"/>
      <c r="AK119" s="73"/>
      <c r="AL119" s="73"/>
      <c r="AM119" s="73"/>
      <c r="AN119" s="74"/>
      <c r="AO119" s="58">
        <f>AO113/AO110*100</f>
        <v>60</v>
      </c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>
        <f>AO119+AW119</f>
        <v>60</v>
      </c>
      <c r="BF119" s="58"/>
      <c r="BG119" s="58"/>
      <c r="BH119" s="58"/>
      <c r="BI119" s="58"/>
      <c r="BJ119" s="58"/>
      <c r="BK119" s="58"/>
      <c r="BL119" s="58"/>
    </row>
    <row r="120" spans="1:64" ht="52.5" customHeight="1" x14ac:dyDescent="0.2">
      <c r="A120" s="67">
        <v>0</v>
      </c>
      <c r="B120" s="67"/>
      <c r="C120" s="67"/>
      <c r="D120" s="67"/>
      <c r="E120" s="67"/>
      <c r="F120" s="67"/>
      <c r="G120" s="68" t="s">
        <v>60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70"/>
      <c r="Z120" s="71" t="s">
        <v>59</v>
      </c>
      <c r="AA120" s="71"/>
      <c r="AB120" s="71"/>
      <c r="AC120" s="71"/>
      <c r="AD120" s="71"/>
      <c r="AE120" s="72" t="s">
        <v>77</v>
      </c>
      <c r="AF120" s="73"/>
      <c r="AG120" s="73"/>
      <c r="AH120" s="73"/>
      <c r="AI120" s="73"/>
      <c r="AJ120" s="73"/>
      <c r="AK120" s="73"/>
      <c r="AL120" s="73"/>
      <c r="AM120" s="73"/>
      <c r="AN120" s="74"/>
      <c r="AO120" s="58">
        <f>AO114/AO111*100</f>
        <v>100</v>
      </c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>
        <f>AO120+AW120</f>
        <v>100</v>
      </c>
      <c r="BF120" s="58"/>
      <c r="BG120" s="58"/>
      <c r="BH120" s="58"/>
      <c r="BI120" s="58"/>
      <c r="BJ120" s="58"/>
      <c r="BK120" s="58"/>
      <c r="BL120" s="58"/>
    </row>
    <row r="121" spans="1:64" ht="18.75" customHeight="1" x14ac:dyDescent="0.2">
      <c r="A121" s="2"/>
      <c r="B121" s="2"/>
      <c r="C121" s="2"/>
      <c r="D121" s="2"/>
      <c r="E121" s="2"/>
      <c r="F121" s="2"/>
      <c r="G121" s="48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50"/>
      <c r="AA121" s="50"/>
      <c r="AB121" s="50"/>
      <c r="AC121" s="50"/>
      <c r="AD121" s="50"/>
      <c r="AE121" s="50"/>
      <c r="AF121" s="51"/>
      <c r="AG121" s="51"/>
      <c r="AH121" s="51"/>
      <c r="AI121" s="51"/>
      <c r="AJ121" s="51"/>
      <c r="AK121" s="51"/>
      <c r="AL121" s="51"/>
      <c r="AM121" s="51"/>
      <c r="AN121" s="51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</row>
    <row r="122" spans="1:64" ht="36" customHeight="1" x14ac:dyDescent="0.2">
      <c r="A122" s="87" t="s">
        <v>17</v>
      </c>
      <c r="B122" s="87"/>
      <c r="C122" s="87"/>
      <c r="D122" s="87"/>
      <c r="E122" s="87"/>
      <c r="F122" s="87"/>
      <c r="G122" s="63" t="s">
        <v>30</v>
      </c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5"/>
      <c r="Z122" s="87" t="s">
        <v>2</v>
      </c>
      <c r="AA122" s="87"/>
      <c r="AB122" s="87"/>
      <c r="AC122" s="87"/>
      <c r="AD122" s="87"/>
      <c r="AE122" s="87" t="s">
        <v>1</v>
      </c>
      <c r="AF122" s="87"/>
      <c r="AG122" s="87"/>
      <c r="AH122" s="87"/>
      <c r="AI122" s="87"/>
      <c r="AJ122" s="87"/>
      <c r="AK122" s="87"/>
      <c r="AL122" s="87"/>
      <c r="AM122" s="87"/>
      <c r="AN122" s="87"/>
      <c r="AO122" s="63" t="s">
        <v>18</v>
      </c>
      <c r="AP122" s="64"/>
      <c r="AQ122" s="64"/>
      <c r="AR122" s="64"/>
      <c r="AS122" s="64"/>
      <c r="AT122" s="64"/>
      <c r="AU122" s="64"/>
      <c r="AV122" s="65"/>
      <c r="AW122" s="63" t="s">
        <v>19</v>
      </c>
      <c r="AX122" s="64"/>
      <c r="AY122" s="64"/>
      <c r="AZ122" s="64"/>
      <c r="BA122" s="64"/>
      <c r="BB122" s="64"/>
      <c r="BC122" s="64"/>
      <c r="BD122" s="65"/>
      <c r="BE122" s="63" t="s">
        <v>16</v>
      </c>
      <c r="BF122" s="64"/>
      <c r="BG122" s="64"/>
      <c r="BH122" s="64"/>
      <c r="BI122" s="64"/>
      <c r="BJ122" s="64"/>
      <c r="BK122" s="64"/>
      <c r="BL122" s="65"/>
    </row>
    <row r="123" spans="1:64" ht="18" customHeight="1" x14ac:dyDescent="0.2">
      <c r="A123" s="87">
        <v>1</v>
      </c>
      <c r="B123" s="87"/>
      <c r="C123" s="87"/>
      <c r="D123" s="87"/>
      <c r="E123" s="87"/>
      <c r="F123" s="87"/>
      <c r="G123" s="63">
        <v>2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5"/>
      <c r="Z123" s="87">
        <v>3</v>
      </c>
      <c r="AA123" s="87"/>
      <c r="AB123" s="87"/>
      <c r="AC123" s="87"/>
      <c r="AD123" s="87"/>
      <c r="AE123" s="87">
        <v>4</v>
      </c>
      <c r="AF123" s="87"/>
      <c r="AG123" s="87"/>
      <c r="AH123" s="87"/>
      <c r="AI123" s="87"/>
      <c r="AJ123" s="87"/>
      <c r="AK123" s="87"/>
      <c r="AL123" s="87"/>
      <c r="AM123" s="87"/>
      <c r="AN123" s="87"/>
      <c r="AO123" s="87">
        <v>5</v>
      </c>
      <c r="AP123" s="87"/>
      <c r="AQ123" s="87"/>
      <c r="AR123" s="87"/>
      <c r="AS123" s="87"/>
      <c r="AT123" s="87"/>
      <c r="AU123" s="87"/>
      <c r="AV123" s="87"/>
      <c r="AW123" s="87">
        <v>6</v>
      </c>
      <c r="AX123" s="87"/>
      <c r="AY123" s="87"/>
      <c r="AZ123" s="87"/>
      <c r="BA123" s="87"/>
      <c r="BB123" s="87"/>
      <c r="BC123" s="87"/>
      <c r="BD123" s="87"/>
      <c r="BE123" s="87">
        <v>7</v>
      </c>
      <c r="BF123" s="87"/>
      <c r="BG123" s="87"/>
      <c r="BH123" s="87"/>
      <c r="BI123" s="87"/>
      <c r="BJ123" s="87"/>
      <c r="BK123" s="87"/>
      <c r="BL123" s="87"/>
    </row>
    <row r="124" spans="1:64" ht="18" customHeight="1" x14ac:dyDescent="0.2">
      <c r="A124" s="99"/>
      <c r="B124" s="100"/>
      <c r="C124" s="100"/>
      <c r="D124" s="100"/>
      <c r="E124" s="100"/>
      <c r="F124" s="101"/>
      <c r="G124" s="93" t="s">
        <v>122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5"/>
      <c r="BE124" s="102"/>
      <c r="BF124" s="103"/>
      <c r="BG124" s="103"/>
      <c r="BH124" s="103"/>
      <c r="BI124" s="103"/>
      <c r="BJ124" s="103"/>
      <c r="BK124" s="103"/>
      <c r="BL124" s="104"/>
    </row>
    <row r="125" spans="1:64" ht="18" customHeight="1" x14ac:dyDescent="0.2">
      <c r="A125" s="78">
        <v>0</v>
      </c>
      <c r="B125" s="78"/>
      <c r="C125" s="78"/>
      <c r="D125" s="78"/>
      <c r="E125" s="78"/>
      <c r="F125" s="78"/>
      <c r="G125" s="79" t="s">
        <v>50</v>
      </c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7"/>
      <c r="Z125" s="82"/>
      <c r="AA125" s="82"/>
      <c r="AB125" s="82"/>
      <c r="AC125" s="82"/>
      <c r="AD125" s="82"/>
      <c r="AE125" s="98"/>
      <c r="AF125" s="98"/>
      <c r="AG125" s="98"/>
      <c r="AH125" s="98"/>
      <c r="AI125" s="98"/>
      <c r="AJ125" s="98"/>
      <c r="AK125" s="98"/>
      <c r="AL125" s="98"/>
      <c r="AM125" s="98"/>
      <c r="AN125" s="79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</row>
    <row r="126" spans="1:64" ht="52.5" customHeight="1" x14ac:dyDescent="0.2">
      <c r="A126" s="67"/>
      <c r="B126" s="67"/>
      <c r="C126" s="67"/>
      <c r="D126" s="67"/>
      <c r="E126" s="67"/>
      <c r="F126" s="67"/>
      <c r="G126" s="68" t="s">
        <v>119</v>
      </c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2"/>
      <c r="Z126" s="71" t="s">
        <v>51</v>
      </c>
      <c r="AA126" s="71"/>
      <c r="AB126" s="71"/>
      <c r="AC126" s="71"/>
      <c r="AD126" s="71"/>
      <c r="AE126" s="72" t="s">
        <v>71</v>
      </c>
      <c r="AF126" s="73"/>
      <c r="AG126" s="73"/>
      <c r="AH126" s="73"/>
      <c r="AI126" s="73"/>
      <c r="AJ126" s="73"/>
      <c r="AK126" s="73"/>
      <c r="AL126" s="73"/>
      <c r="AM126" s="73"/>
      <c r="AN126" s="74"/>
      <c r="AO126" s="58">
        <v>1500000</v>
      </c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>
        <f>AO126+AW126</f>
        <v>1500000</v>
      </c>
      <c r="BF126" s="58"/>
      <c r="BG126" s="58"/>
      <c r="BH126" s="58"/>
      <c r="BI126" s="58"/>
      <c r="BJ126" s="58"/>
      <c r="BK126" s="58"/>
      <c r="BL126" s="58"/>
    </row>
    <row r="127" spans="1:64" ht="66" customHeight="1" x14ac:dyDescent="0.2">
      <c r="A127" s="67"/>
      <c r="B127" s="67"/>
      <c r="C127" s="67"/>
      <c r="D127" s="67"/>
      <c r="E127" s="67"/>
      <c r="F127" s="67"/>
      <c r="G127" s="68" t="s">
        <v>123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70"/>
      <c r="Z127" s="71" t="s">
        <v>52</v>
      </c>
      <c r="AA127" s="71"/>
      <c r="AB127" s="71"/>
      <c r="AC127" s="71"/>
      <c r="AD127" s="71"/>
      <c r="AE127" s="72" t="s">
        <v>126</v>
      </c>
      <c r="AF127" s="73"/>
      <c r="AG127" s="73"/>
      <c r="AH127" s="73"/>
      <c r="AI127" s="73"/>
      <c r="AJ127" s="73"/>
      <c r="AK127" s="73"/>
      <c r="AL127" s="73"/>
      <c r="AM127" s="73"/>
      <c r="AN127" s="74"/>
      <c r="AO127" s="86">
        <f>51+80</f>
        <v>131</v>
      </c>
      <c r="AP127" s="86"/>
      <c r="AQ127" s="86"/>
      <c r="AR127" s="86"/>
      <c r="AS127" s="86"/>
      <c r="AT127" s="86"/>
      <c r="AU127" s="86"/>
      <c r="AV127" s="86"/>
      <c r="AW127" s="83"/>
      <c r="AX127" s="83"/>
      <c r="AY127" s="83"/>
      <c r="AZ127" s="83"/>
      <c r="BA127" s="83"/>
      <c r="BB127" s="83"/>
      <c r="BC127" s="83"/>
      <c r="BD127" s="83"/>
      <c r="BE127" s="83">
        <f>AO127+AW127</f>
        <v>131</v>
      </c>
      <c r="BF127" s="83"/>
      <c r="BG127" s="83"/>
      <c r="BH127" s="83"/>
      <c r="BI127" s="83"/>
      <c r="BJ127" s="83"/>
      <c r="BK127" s="83"/>
      <c r="BL127" s="83"/>
    </row>
    <row r="128" spans="1:64" ht="21.75" customHeight="1" x14ac:dyDescent="0.2">
      <c r="A128" s="78">
        <v>0</v>
      </c>
      <c r="B128" s="78"/>
      <c r="C128" s="78"/>
      <c r="D128" s="78"/>
      <c r="E128" s="78"/>
      <c r="F128" s="78"/>
      <c r="G128" s="79" t="s">
        <v>55</v>
      </c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1"/>
      <c r="Z128" s="82"/>
      <c r="AA128" s="82"/>
      <c r="AB128" s="82"/>
      <c r="AC128" s="82"/>
      <c r="AD128" s="82"/>
      <c r="AE128" s="59"/>
      <c r="AF128" s="60"/>
      <c r="AG128" s="60"/>
      <c r="AH128" s="60"/>
      <c r="AI128" s="60"/>
      <c r="AJ128" s="60"/>
      <c r="AK128" s="60"/>
      <c r="AL128" s="60"/>
      <c r="AM128" s="60"/>
      <c r="AN128" s="61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</row>
    <row r="129" spans="1:64" ht="66" customHeight="1" x14ac:dyDescent="0.2">
      <c r="A129" s="67"/>
      <c r="B129" s="67"/>
      <c r="C129" s="67"/>
      <c r="D129" s="67"/>
      <c r="E129" s="67"/>
      <c r="F129" s="67"/>
      <c r="G129" s="68" t="s">
        <v>120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70"/>
      <c r="Z129" s="71" t="s">
        <v>52</v>
      </c>
      <c r="AA129" s="71"/>
      <c r="AB129" s="71"/>
      <c r="AC129" s="71"/>
      <c r="AD129" s="71"/>
      <c r="AE129" s="72" t="s">
        <v>72</v>
      </c>
      <c r="AF129" s="73"/>
      <c r="AG129" s="73"/>
      <c r="AH129" s="73"/>
      <c r="AI129" s="73"/>
      <c r="AJ129" s="73"/>
      <c r="AK129" s="73"/>
      <c r="AL129" s="73"/>
      <c r="AM129" s="73"/>
      <c r="AN129" s="74"/>
      <c r="AO129" s="84">
        <v>75</v>
      </c>
      <c r="AP129" s="84"/>
      <c r="AQ129" s="84"/>
      <c r="AR129" s="84"/>
      <c r="AS129" s="84"/>
      <c r="AT129" s="84"/>
      <c r="AU129" s="84"/>
      <c r="AV129" s="84"/>
      <c r="AW129" s="83"/>
      <c r="AX129" s="83"/>
      <c r="AY129" s="83"/>
      <c r="AZ129" s="83"/>
      <c r="BA129" s="83"/>
      <c r="BB129" s="83"/>
      <c r="BC129" s="83"/>
      <c r="BD129" s="83"/>
      <c r="BE129" s="83">
        <f>AO129+AW129</f>
        <v>75</v>
      </c>
      <c r="BF129" s="83"/>
      <c r="BG129" s="83"/>
      <c r="BH129" s="83"/>
      <c r="BI129" s="83"/>
      <c r="BJ129" s="83"/>
      <c r="BK129" s="83"/>
      <c r="BL129" s="83"/>
    </row>
    <row r="130" spans="1:64" ht="21" customHeight="1" x14ac:dyDescent="0.2">
      <c r="A130" s="78">
        <v>0</v>
      </c>
      <c r="B130" s="78"/>
      <c r="C130" s="78"/>
      <c r="D130" s="78"/>
      <c r="E130" s="78"/>
      <c r="F130" s="78"/>
      <c r="G130" s="79" t="s">
        <v>56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1"/>
      <c r="Z130" s="82"/>
      <c r="AA130" s="82"/>
      <c r="AB130" s="82"/>
      <c r="AC130" s="82"/>
      <c r="AD130" s="82"/>
      <c r="AE130" s="59"/>
      <c r="AF130" s="60"/>
      <c r="AG130" s="60"/>
      <c r="AH130" s="60"/>
      <c r="AI130" s="60"/>
      <c r="AJ130" s="60"/>
      <c r="AK130" s="60"/>
      <c r="AL130" s="60"/>
      <c r="AM130" s="60"/>
      <c r="AN130" s="61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</row>
    <row r="131" spans="1:64" ht="62.25" customHeight="1" x14ac:dyDescent="0.2">
      <c r="A131" s="67"/>
      <c r="B131" s="67"/>
      <c r="C131" s="67"/>
      <c r="D131" s="67"/>
      <c r="E131" s="67"/>
      <c r="F131" s="67"/>
      <c r="G131" s="75" t="s">
        <v>127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7"/>
      <c r="Z131" s="71" t="s">
        <v>51</v>
      </c>
      <c r="AA131" s="71"/>
      <c r="AB131" s="71"/>
      <c r="AC131" s="71"/>
      <c r="AD131" s="71"/>
      <c r="AE131" s="72" t="s">
        <v>77</v>
      </c>
      <c r="AF131" s="73"/>
      <c r="AG131" s="73"/>
      <c r="AH131" s="73"/>
      <c r="AI131" s="73"/>
      <c r="AJ131" s="73"/>
      <c r="AK131" s="73"/>
      <c r="AL131" s="73"/>
      <c r="AM131" s="73"/>
      <c r="AN131" s="74"/>
      <c r="AO131" s="58">
        <f>AO126/AO129</f>
        <v>20000</v>
      </c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>
        <f>AO131+AW131</f>
        <v>20000</v>
      </c>
      <c r="BF131" s="58"/>
      <c r="BG131" s="58"/>
      <c r="BH131" s="58"/>
      <c r="BI131" s="58"/>
      <c r="BJ131" s="58"/>
      <c r="BK131" s="58"/>
      <c r="BL131" s="58"/>
    </row>
    <row r="132" spans="1:64" ht="18" customHeight="1" x14ac:dyDescent="0.2">
      <c r="A132" s="78">
        <v>0</v>
      </c>
      <c r="B132" s="78"/>
      <c r="C132" s="78"/>
      <c r="D132" s="78"/>
      <c r="E132" s="78"/>
      <c r="F132" s="78"/>
      <c r="G132" s="79" t="s">
        <v>58</v>
      </c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1"/>
      <c r="Z132" s="82"/>
      <c r="AA132" s="82"/>
      <c r="AB132" s="82"/>
      <c r="AC132" s="82"/>
      <c r="AD132" s="82"/>
      <c r="AE132" s="59"/>
      <c r="AF132" s="60"/>
      <c r="AG132" s="60"/>
      <c r="AH132" s="60"/>
      <c r="AI132" s="60"/>
      <c r="AJ132" s="60"/>
      <c r="AK132" s="60"/>
      <c r="AL132" s="60"/>
      <c r="AM132" s="60"/>
      <c r="AN132" s="61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</row>
    <row r="133" spans="1:64" ht="85.5" customHeight="1" x14ac:dyDescent="0.2">
      <c r="A133" s="67">
        <v>0</v>
      </c>
      <c r="B133" s="67"/>
      <c r="C133" s="67"/>
      <c r="D133" s="67"/>
      <c r="E133" s="67"/>
      <c r="F133" s="67"/>
      <c r="G133" s="68" t="s">
        <v>124</v>
      </c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70"/>
      <c r="Z133" s="71" t="s">
        <v>59</v>
      </c>
      <c r="AA133" s="71"/>
      <c r="AB133" s="71"/>
      <c r="AC133" s="71"/>
      <c r="AD133" s="71"/>
      <c r="AE133" s="72" t="s">
        <v>77</v>
      </c>
      <c r="AF133" s="73"/>
      <c r="AG133" s="73"/>
      <c r="AH133" s="73"/>
      <c r="AI133" s="73"/>
      <c r="AJ133" s="73"/>
      <c r="AK133" s="73"/>
      <c r="AL133" s="73"/>
      <c r="AM133" s="73"/>
      <c r="AN133" s="74"/>
      <c r="AO133" s="58">
        <f>AO129/AO127*100</f>
        <v>57.251908396946561</v>
      </c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>
        <f>AO133+AW133</f>
        <v>57.251908396946561</v>
      </c>
      <c r="BF133" s="58"/>
      <c r="BG133" s="58"/>
      <c r="BH133" s="58"/>
      <c r="BI133" s="58"/>
      <c r="BJ133" s="58"/>
      <c r="BK133" s="58"/>
      <c r="BL133" s="58"/>
    </row>
    <row r="134" spans="1:64" ht="19.5" customHeight="1" x14ac:dyDescent="0.2">
      <c r="A134" s="2"/>
      <c r="B134" s="2"/>
      <c r="C134" s="2"/>
      <c r="D134" s="2"/>
      <c r="E134" s="2"/>
      <c r="F134" s="2"/>
      <c r="G134" s="48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50"/>
      <c r="AA134" s="50"/>
      <c r="AB134" s="50"/>
      <c r="AC134" s="50"/>
      <c r="AD134" s="50"/>
      <c r="AE134" s="50"/>
      <c r="AF134" s="51"/>
      <c r="AG134" s="51"/>
      <c r="AH134" s="51"/>
      <c r="AI134" s="51"/>
      <c r="AJ134" s="51"/>
      <c r="AK134" s="51"/>
      <c r="AL134" s="51"/>
      <c r="AM134" s="51"/>
      <c r="AN134" s="51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1:64" ht="24.75" customHeight="1" x14ac:dyDescent="0.2"/>
    <row r="136" spans="1:64" ht="31.5" customHeight="1" x14ac:dyDescent="0.25">
      <c r="A136" s="176" t="s">
        <v>84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54"/>
      <c r="X136" s="54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4"/>
      <c r="AM136" s="54"/>
      <c r="AN136" s="47"/>
      <c r="AO136" s="178" t="s">
        <v>86</v>
      </c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</row>
    <row r="137" spans="1:64" ht="21" customHeight="1" x14ac:dyDescent="0.2">
      <c r="W137" s="177" t="s">
        <v>5</v>
      </c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O137" s="179" t="s">
        <v>85</v>
      </c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</row>
    <row r="138" spans="1:64" ht="15.75" customHeight="1" x14ac:dyDescent="0.2">
      <c r="A138" s="184" t="s">
        <v>3</v>
      </c>
      <c r="B138" s="184"/>
      <c r="C138" s="184"/>
      <c r="D138" s="184"/>
      <c r="E138" s="184"/>
      <c r="F138" s="184"/>
    </row>
    <row r="139" spans="1:64" ht="18.75" customHeight="1" x14ac:dyDescent="0.25">
      <c r="A139" s="174" t="s">
        <v>63</v>
      </c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</row>
    <row r="140" spans="1:64" ht="15" x14ac:dyDescent="0.25">
      <c r="A140" s="175" t="s">
        <v>33</v>
      </c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</row>
    <row r="141" spans="1:64" ht="10.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</row>
    <row r="142" spans="1:64" ht="31.5" customHeight="1" x14ac:dyDescent="0.25">
      <c r="A142" s="182" t="s">
        <v>109</v>
      </c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57"/>
      <c r="X142" s="57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7"/>
      <c r="AM142" s="57"/>
      <c r="AN142" s="7"/>
      <c r="AO142" s="171" t="s">
        <v>110</v>
      </c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</row>
    <row r="143" spans="1:64" x14ac:dyDescent="0.2">
      <c r="W143" s="173" t="s">
        <v>5</v>
      </c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O143" s="179" t="s">
        <v>85</v>
      </c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  <c r="BD143" s="179"/>
      <c r="BE143" s="179"/>
      <c r="BF143" s="179"/>
      <c r="BG143" s="179"/>
    </row>
    <row r="144" spans="1:64" ht="16.5" customHeight="1" x14ac:dyDescent="0.25">
      <c r="A144" s="180">
        <f>AO7</f>
        <v>45252</v>
      </c>
      <c r="B144" s="181"/>
      <c r="C144" s="181"/>
      <c r="D144" s="181"/>
      <c r="E144" s="181"/>
      <c r="F144" s="181"/>
      <c r="G144" s="181"/>
      <c r="H144" s="181"/>
    </row>
    <row r="145" spans="1:42" x14ac:dyDescent="0.2">
      <c r="A145" s="173" t="s">
        <v>31</v>
      </c>
      <c r="B145" s="173"/>
      <c r="C145" s="173"/>
      <c r="D145" s="173"/>
      <c r="E145" s="173"/>
      <c r="F145" s="173"/>
      <c r="G145" s="173"/>
      <c r="H145" s="173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42" x14ac:dyDescent="0.2">
      <c r="A146" s="23" t="s">
        <v>32</v>
      </c>
    </row>
    <row r="150" spans="1:42" x14ac:dyDescent="0.2">
      <c r="AP150" s="1" t="s">
        <v>62</v>
      </c>
    </row>
  </sheetData>
  <mergeCells count="577">
    <mergeCell ref="BE94:BL94"/>
    <mergeCell ref="BE92:BL92"/>
    <mergeCell ref="AO92:AV92"/>
    <mergeCell ref="AO95:AV95"/>
    <mergeCell ref="AO91:AV91"/>
    <mergeCell ref="BE91:BL91"/>
    <mergeCell ref="G109:Y109"/>
    <mergeCell ref="A109:F109"/>
    <mergeCell ref="Z72:AD72"/>
    <mergeCell ref="Z109:AD109"/>
    <mergeCell ref="G84:AN84"/>
    <mergeCell ref="AE75:AN75"/>
    <mergeCell ref="Z74:AD74"/>
    <mergeCell ref="AE74:AN74"/>
    <mergeCell ref="Z75:AD75"/>
    <mergeCell ref="A94:F94"/>
    <mergeCell ref="BE75:BL75"/>
    <mergeCell ref="A107:F107"/>
    <mergeCell ref="G107:Y107"/>
    <mergeCell ref="AW107:BD107"/>
    <mergeCell ref="BE107:BL107"/>
    <mergeCell ref="BE109:BL109"/>
    <mergeCell ref="Z94:AD94"/>
    <mergeCell ref="AE94:AN94"/>
    <mergeCell ref="AO94:AV94"/>
    <mergeCell ref="A95:F95"/>
    <mergeCell ref="A96:F96"/>
    <mergeCell ref="Z90:AD90"/>
    <mergeCell ref="A92:F92"/>
    <mergeCell ref="G92:Y92"/>
    <mergeCell ref="AO97:AV97"/>
    <mergeCell ref="BE97:BL97"/>
    <mergeCell ref="AW97:BD97"/>
    <mergeCell ref="Z95:AD95"/>
    <mergeCell ref="AE95:AN95"/>
    <mergeCell ref="Z96:AD96"/>
    <mergeCell ref="AW90:BD90"/>
    <mergeCell ref="AW94:BD94"/>
    <mergeCell ref="AW95:BD95"/>
    <mergeCell ref="AW92:BD92"/>
    <mergeCell ref="AO90:AV90"/>
    <mergeCell ref="G94:Y94"/>
    <mergeCell ref="Z93:AD93"/>
    <mergeCell ref="Z92:AD92"/>
    <mergeCell ref="AE92:AN92"/>
    <mergeCell ref="G95:Y95"/>
    <mergeCell ref="Z91:AD91"/>
    <mergeCell ref="AE91:AN91"/>
    <mergeCell ref="AW91:BD91"/>
    <mergeCell ref="A86:F86"/>
    <mergeCell ref="G86:Y86"/>
    <mergeCell ref="A93:F93"/>
    <mergeCell ref="G93:Y93"/>
    <mergeCell ref="A89:F89"/>
    <mergeCell ref="AW74:BD74"/>
    <mergeCell ref="AW75:BD75"/>
    <mergeCell ref="Z77:AD77"/>
    <mergeCell ref="AE77:AN77"/>
    <mergeCell ref="A78:F78"/>
    <mergeCell ref="G89:Y89"/>
    <mergeCell ref="A90:F90"/>
    <mergeCell ref="BE119:BL119"/>
    <mergeCell ref="A119:F119"/>
    <mergeCell ref="G119:Y119"/>
    <mergeCell ref="Z119:AD119"/>
    <mergeCell ref="AE119:AN119"/>
    <mergeCell ref="AO119:AV119"/>
    <mergeCell ref="AW119:BD119"/>
    <mergeCell ref="AC53:AJ53"/>
    <mergeCell ref="AK53:AR53"/>
    <mergeCell ref="AS53:AZ53"/>
    <mergeCell ref="AB60:AI60"/>
    <mergeCell ref="AR64:AY64"/>
    <mergeCell ref="AO74:AV74"/>
    <mergeCell ref="AR57:AY57"/>
    <mergeCell ref="AW71:BD71"/>
    <mergeCell ref="AO72:AV72"/>
    <mergeCell ref="AW72:BD72"/>
    <mergeCell ref="AE73:AN73"/>
    <mergeCell ref="Z73:AD73"/>
    <mergeCell ref="AE72:AN72"/>
    <mergeCell ref="AO70:AV70"/>
    <mergeCell ref="Z71:AD71"/>
    <mergeCell ref="BE88:BL88"/>
    <mergeCell ref="AW86:BD86"/>
    <mergeCell ref="A118:F118"/>
    <mergeCell ref="G118:Y118"/>
    <mergeCell ref="Z118:AD118"/>
    <mergeCell ref="AE118:AN118"/>
    <mergeCell ref="AO118:AV118"/>
    <mergeCell ref="AW118:BD118"/>
    <mergeCell ref="BE118:BL118"/>
    <mergeCell ref="A116:F116"/>
    <mergeCell ref="G116:Y116"/>
    <mergeCell ref="AW115:BD115"/>
    <mergeCell ref="Z116:AD116"/>
    <mergeCell ref="AE116:AN116"/>
    <mergeCell ref="AO116:AV116"/>
    <mergeCell ref="AW116:BD116"/>
    <mergeCell ref="BE113:BL113"/>
    <mergeCell ref="BE115:BL115"/>
    <mergeCell ref="BE116:BL116"/>
    <mergeCell ref="AW113:BD113"/>
    <mergeCell ref="BE114:BL114"/>
    <mergeCell ref="Z114:AD114"/>
    <mergeCell ref="AE114:AN114"/>
    <mergeCell ref="AO114:AV114"/>
    <mergeCell ref="AW114:BD114"/>
    <mergeCell ref="A113:F113"/>
    <mergeCell ref="G113:Y113"/>
    <mergeCell ref="Z113:AD113"/>
    <mergeCell ref="AE113:AN113"/>
    <mergeCell ref="AO113:AV113"/>
    <mergeCell ref="A115:F115"/>
    <mergeCell ref="G115:Y115"/>
    <mergeCell ref="Z115:AD115"/>
    <mergeCell ref="AE115:AN115"/>
    <mergeCell ref="AO115:AV115"/>
    <mergeCell ref="A114:F114"/>
    <mergeCell ref="G114:Y114"/>
    <mergeCell ref="BE110:BL110"/>
    <mergeCell ref="A112:F112"/>
    <mergeCell ref="G112:Y112"/>
    <mergeCell ref="Z112:AD112"/>
    <mergeCell ref="AE112:AN112"/>
    <mergeCell ref="AO112:AV112"/>
    <mergeCell ref="AW112:BD112"/>
    <mergeCell ref="BE112:BL112"/>
    <mergeCell ref="A110:F110"/>
    <mergeCell ref="G110:Y110"/>
    <mergeCell ref="BE111:BL111"/>
    <mergeCell ref="A111:F111"/>
    <mergeCell ref="G111:Y111"/>
    <mergeCell ref="Z111:AD111"/>
    <mergeCell ref="AE111:AN111"/>
    <mergeCell ref="AO111:AV111"/>
    <mergeCell ref="AW111:BD111"/>
    <mergeCell ref="BE108:BL108"/>
    <mergeCell ref="BE106:BL106"/>
    <mergeCell ref="A108:F108"/>
    <mergeCell ref="G108:Y108"/>
    <mergeCell ref="Z108:AD108"/>
    <mergeCell ref="AE108:AN108"/>
    <mergeCell ref="AO108:AV108"/>
    <mergeCell ref="G106:Y106"/>
    <mergeCell ref="Z106:AD106"/>
    <mergeCell ref="AE106:AN106"/>
    <mergeCell ref="Z110:AD110"/>
    <mergeCell ref="AE110:AN110"/>
    <mergeCell ref="AO110:AV110"/>
    <mergeCell ref="AW110:BD110"/>
    <mergeCell ref="AW108:BD108"/>
    <mergeCell ref="AO106:AV106"/>
    <mergeCell ref="AO109:AV109"/>
    <mergeCell ref="AW109:BD109"/>
    <mergeCell ref="AE109:AN109"/>
    <mergeCell ref="Z107:AD107"/>
    <mergeCell ref="AE107:AN107"/>
    <mergeCell ref="AO107:AV107"/>
    <mergeCell ref="AE105:AN105"/>
    <mergeCell ref="G105:AD105"/>
    <mergeCell ref="Z104:AD104"/>
    <mergeCell ref="AE104:AN104"/>
    <mergeCell ref="AO104:AV104"/>
    <mergeCell ref="G41:BL41"/>
    <mergeCell ref="D51:AB51"/>
    <mergeCell ref="AC51:AJ51"/>
    <mergeCell ref="AK51:AR51"/>
    <mergeCell ref="AS51:AZ51"/>
    <mergeCell ref="AS46:AZ47"/>
    <mergeCell ref="D46:AB47"/>
    <mergeCell ref="AC46:AJ47"/>
    <mergeCell ref="AK46:AR47"/>
    <mergeCell ref="A103:F103"/>
    <mergeCell ref="G103:Y103"/>
    <mergeCell ref="AE103:AN103"/>
    <mergeCell ref="AO103:AV103"/>
    <mergeCell ref="AW103:BD103"/>
    <mergeCell ref="BE103:BL103"/>
    <mergeCell ref="AW106:BD106"/>
    <mergeCell ref="BE74:BL74"/>
    <mergeCell ref="AO68:AV68"/>
    <mergeCell ref="AW68:BD68"/>
    <mergeCell ref="BE69:BL69"/>
    <mergeCell ref="G70:AN70"/>
    <mergeCell ref="AW69:BD69"/>
    <mergeCell ref="BE70:BL70"/>
    <mergeCell ref="BE68:BL68"/>
    <mergeCell ref="AW70:BD70"/>
    <mergeCell ref="BE73:BL73"/>
    <mergeCell ref="BE71:BL71"/>
    <mergeCell ref="W143:AM143"/>
    <mergeCell ref="A139:V139"/>
    <mergeCell ref="A140:V140"/>
    <mergeCell ref="A136:V136"/>
    <mergeCell ref="W137:AM137"/>
    <mergeCell ref="AO136:BG136"/>
    <mergeCell ref="AO137:BG137"/>
    <mergeCell ref="A145:H145"/>
    <mergeCell ref="A144:H144"/>
    <mergeCell ref="A142:V142"/>
    <mergeCell ref="A138:F138"/>
    <mergeCell ref="AO143:BG143"/>
    <mergeCell ref="AO142:BG142"/>
    <mergeCell ref="A106:F106"/>
    <mergeCell ref="A68:F68"/>
    <mergeCell ref="A69:F69"/>
    <mergeCell ref="G69:Y69"/>
    <mergeCell ref="Z69:AD69"/>
    <mergeCell ref="A71:F71"/>
    <mergeCell ref="G71:Y71"/>
    <mergeCell ref="A104:F104"/>
    <mergeCell ref="G104:Y104"/>
    <mergeCell ref="AW122:BD122"/>
    <mergeCell ref="BE126:BL126"/>
    <mergeCell ref="G124:BD124"/>
    <mergeCell ref="Z103:AD103"/>
    <mergeCell ref="AW104:BD104"/>
    <mergeCell ref="AO105:AV105"/>
    <mergeCell ref="AW105:BD105"/>
    <mergeCell ref="BE120:BL120"/>
    <mergeCell ref="AO71:AV71"/>
    <mergeCell ref="BE117:BL117"/>
    <mergeCell ref="BE104:BL104"/>
    <mergeCell ref="BE105:BL105"/>
    <mergeCell ref="A105:F105"/>
    <mergeCell ref="BE72:BL72"/>
    <mergeCell ref="AW73:BD73"/>
    <mergeCell ref="A64:C64"/>
    <mergeCell ref="AE71:AN71"/>
    <mergeCell ref="AO73:AV73"/>
    <mergeCell ref="G68:Y68"/>
    <mergeCell ref="AO69:AV69"/>
    <mergeCell ref="D61:AA61"/>
    <mergeCell ref="D64:AA64"/>
    <mergeCell ref="AE69:AN69"/>
    <mergeCell ref="AB62:AI62"/>
    <mergeCell ref="Z68:AD68"/>
    <mergeCell ref="AE68:AN68"/>
    <mergeCell ref="AJ61:AQ61"/>
    <mergeCell ref="A61:C61"/>
    <mergeCell ref="AB63:AI63"/>
    <mergeCell ref="A66:BL66"/>
    <mergeCell ref="A62:C62"/>
    <mergeCell ref="AJ62:AQ62"/>
    <mergeCell ref="AO1:BL1"/>
    <mergeCell ref="AO2:BL2"/>
    <mergeCell ref="AO6:BF6"/>
    <mergeCell ref="AO4:BL4"/>
    <mergeCell ref="AO5:BL5"/>
    <mergeCell ref="AO3:BL3"/>
    <mergeCell ref="A10:BL10"/>
    <mergeCell ref="AU17:BB17"/>
    <mergeCell ref="AU14:BB14"/>
    <mergeCell ref="G30:BL30"/>
    <mergeCell ref="A33:BL33"/>
    <mergeCell ref="A31:F31"/>
    <mergeCell ref="AJ64:AQ64"/>
    <mergeCell ref="G31:BL31"/>
    <mergeCell ref="D50:AB50"/>
    <mergeCell ref="D62:AA62"/>
    <mergeCell ref="AB61:AI61"/>
    <mergeCell ref="A38:F38"/>
    <mergeCell ref="AS45:AZ45"/>
    <mergeCell ref="G37:BL37"/>
    <mergeCell ref="A36:BL36"/>
    <mergeCell ref="AR60:AY60"/>
    <mergeCell ref="AR61:AY61"/>
    <mergeCell ref="D60:AA60"/>
    <mergeCell ref="AB64:AI64"/>
    <mergeCell ref="A60:C60"/>
    <mergeCell ref="AJ60:AQ60"/>
    <mergeCell ref="A58:C59"/>
    <mergeCell ref="AR58:AY59"/>
    <mergeCell ref="A51:C51"/>
    <mergeCell ref="A25:BL25"/>
    <mergeCell ref="AA20:AI20"/>
    <mergeCell ref="T23:W23"/>
    <mergeCell ref="AO7:AU7"/>
    <mergeCell ref="AW7:BF7"/>
    <mergeCell ref="AU16:BB16"/>
    <mergeCell ref="A23:H23"/>
    <mergeCell ref="A28:BL28"/>
    <mergeCell ref="U22:AD22"/>
    <mergeCell ref="B20:L20"/>
    <mergeCell ref="AE22:AR22"/>
    <mergeCell ref="N20:Y20"/>
    <mergeCell ref="A22:T22"/>
    <mergeCell ref="BE20:BL20"/>
    <mergeCell ref="B19:L19"/>
    <mergeCell ref="N19:Y19"/>
    <mergeCell ref="AA19:AI19"/>
    <mergeCell ref="A56:BL56"/>
    <mergeCell ref="AC49:AJ49"/>
    <mergeCell ref="D54:AB54"/>
    <mergeCell ref="D58:AA59"/>
    <mergeCell ref="AB58:AI59"/>
    <mergeCell ref="AJ58:AQ59"/>
    <mergeCell ref="A54:C54"/>
    <mergeCell ref="AS50:AZ50"/>
    <mergeCell ref="A49:C49"/>
    <mergeCell ref="AK49:AR49"/>
    <mergeCell ref="D53:AB53"/>
    <mergeCell ref="A53:C53"/>
    <mergeCell ref="AK54:AR54"/>
    <mergeCell ref="AC54:AJ54"/>
    <mergeCell ref="AS54:AZ54"/>
    <mergeCell ref="AK19:BC19"/>
    <mergeCell ref="AK20:BC20"/>
    <mergeCell ref="A37:F37"/>
    <mergeCell ref="G40:BL40"/>
    <mergeCell ref="A29:F29"/>
    <mergeCell ref="A30:F30"/>
    <mergeCell ref="BE19:BL19"/>
    <mergeCell ref="G38:BL38"/>
    <mergeCell ref="A11:BL11"/>
    <mergeCell ref="B13:L13"/>
    <mergeCell ref="B14:L14"/>
    <mergeCell ref="AU13:BB13"/>
    <mergeCell ref="N13:AS13"/>
    <mergeCell ref="A26:BL26"/>
    <mergeCell ref="N14:AS14"/>
    <mergeCell ref="N17:AS17"/>
    <mergeCell ref="I23:S23"/>
    <mergeCell ref="N16:AS16"/>
    <mergeCell ref="B17:L17"/>
    <mergeCell ref="A34:BL34"/>
    <mergeCell ref="B16:L16"/>
    <mergeCell ref="AS22:BC22"/>
    <mergeCell ref="BD22:BL22"/>
    <mergeCell ref="G29:BL29"/>
    <mergeCell ref="D49:AB49"/>
    <mergeCell ref="AK48:AR48"/>
    <mergeCell ref="A48:C48"/>
    <mergeCell ref="A41:F41"/>
    <mergeCell ref="G39:BL39"/>
    <mergeCell ref="AC50:AJ50"/>
    <mergeCell ref="A50:C50"/>
    <mergeCell ref="AK50:AR50"/>
    <mergeCell ref="A40:F40"/>
    <mergeCell ref="AS49:AZ49"/>
    <mergeCell ref="A39:F39"/>
    <mergeCell ref="A44:AZ44"/>
    <mergeCell ref="A46:C47"/>
    <mergeCell ref="AS48:AZ48"/>
    <mergeCell ref="D48:AB48"/>
    <mergeCell ref="AC48:AJ48"/>
    <mergeCell ref="A70:F70"/>
    <mergeCell ref="A75:F75"/>
    <mergeCell ref="G75:Y75"/>
    <mergeCell ref="A74:F74"/>
    <mergeCell ref="G74:Y74"/>
    <mergeCell ref="A73:F73"/>
    <mergeCell ref="G73:Y73"/>
    <mergeCell ref="A72:F72"/>
    <mergeCell ref="G72:Y72"/>
    <mergeCell ref="BE79:BL79"/>
    <mergeCell ref="AW78:BD78"/>
    <mergeCell ref="AW79:BD79"/>
    <mergeCell ref="AO79:AV79"/>
    <mergeCell ref="AO78:AV78"/>
    <mergeCell ref="BE82:BL82"/>
    <mergeCell ref="AW82:BD82"/>
    <mergeCell ref="A76:F76"/>
    <mergeCell ref="BE78:BL78"/>
    <mergeCell ref="AO76:AV76"/>
    <mergeCell ref="AO77:AV77"/>
    <mergeCell ref="Z76:AD76"/>
    <mergeCell ref="G77:Y77"/>
    <mergeCell ref="BE77:BL77"/>
    <mergeCell ref="BE76:BL76"/>
    <mergeCell ref="AW77:BD77"/>
    <mergeCell ref="AW76:BD76"/>
    <mergeCell ref="A79:F79"/>
    <mergeCell ref="G79:Y79"/>
    <mergeCell ref="AE76:AN76"/>
    <mergeCell ref="Z79:AD79"/>
    <mergeCell ref="AE79:AN79"/>
    <mergeCell ref="A77:F77"/>
    <mergeCell ref="A82:F82"/>
    <mergeCell ref="G82:Y82"/>
    <mergeCell ref="A84:F84"/>
    <mergeCell ref="A83:F83"/>
    <mergeCell ref="G83:Y83"/>
    <mergeCell ref="Z82:AD82"/>
    <mergeCell ref="Z83:AD83"/>
    <mergeCell ref="AE82:AN82"/>
    <mergeCell ref="AO82:AV82"/>
    <mergeCell ref="BE96:BL96"/>
    <mergeCell ref="BE95:BL95"/>
    <mergeCell ref="AW96:BD96"/>
    <mergeCell ref="AE93:AN93"/>
    <mergeCell ref="AE88:AN88"/>
    <mergeCell ref="G91:Y91"/>
    <mergeCell ref="A91:F91"/>
    <mergeCell ref="Z98:AD98"/>
    <mergeCell ref="AE98:AN98"/>
    <mergeCell ref="AO98:AV98"/>
    <mergeCell ref="G97:Y97"/>
    <mergeCell ref="Z97:AD97"/>
    <mergeCell ref="AE97:AN97"/>
    <mergeCell ref="A88:F88"/>
    <mergeCell ref="Z88:AD88"/>
    <mergeCell ref="G88:Y88"/>
    <mergeCell ref="Z89:AD89"/>
    <mergeCell ref="AE89:AN89"/>
    <mergeCell ref="AO89:AV89"/>
    <mergeCell ref="AW89:BD89"/>
    <mergeCell ref="AW88:BD88"/>
    <mergeCell ref="G96:Y96"/>
    <mergeCell ref="BE93:BL93"/>
    <mergeCell ref="A97:F97"/>
    <mergeCell ref="BE99:BL99"/>
    <mergeCell ref="BE98:BL98"/>
    <mergeCell ref="A99:F99"/>
    <mergeCell ref="G99:Y99"/>
    <mergeCell ref="Z99:AD99"/>
    <mergeCell ref="AE99:AN99"/>
    <mergeCell ref="A98:F98"/>
    <mergeCell ref="G98:Y98"/>
    <mergeCell ref="AW98:BD98"/>
    <mergeCell ref="BE87:BL87"/>
    <mergeCell ref="BE90:BL90"/>
    <mergeCell ref="G90:Y90"/>
    <mergeCell ref="AE90:AN90"/>
    <mergeCell ref="AE87:AN87"/>
    <mergeCell ref="BE83:BL83"/>
    <mergeCell ref="BE85:BL85"/>
    <mergeCell ref="BE84:BL84"/>
    <mergeCell ref="AE83:AN83"/>
    <mergeCell ref="AW83:BD83"/>
    <mergeCell ref="Z85:AD85"/>
    <mergeCell ref="AE85:AN85"/>
    <mergeCell ref="AW87:BD87"/>
    <mergeCell ref="Z87:AD87"/>
    <mergeCell ref="G85:Y85"/>
    <mergeCell ref="G87:Y87"/>
    <mergeCell ref="AW84:BD84"/>
    <mergeCell ref="Z86:AD86"/>
    <mergeCell ref="AE86:AN86"/>
    <mergeCell ref="AO86:AV86"/>
    <mergeCell ref="BE86:BL86"/>
    <mergeCell ref="BE89:BL89"/>
    <mergeCell ref="BE101:BL101"/>
    <mergeCell ref="A101:F101"/>
    <mergeCell ref="G101:Y101"/>
    <mergeCell ref="Z101:AD101"/>
    <mergeCell ref="AE101:AN101"/>
    <mergeCell ref="AO101:AV101"/>
    <mergeCell ref="AW101:BD101"/>
    <mergeCell ref="AO75:AV75"/>
    <mergeCell ref="BE100:BL100"/>
    <mergeCell ref="A100:F100"/>
    <mergeCell ref="G100:Y100"/>
    <mergeCell ref="Z100:AD100"/>
    <mergeCell ref="AE100:AN100"/>
    <mergeCell ref="AO100:AV100"/>
    <mergeCell ref="AW100:BD100"/>
    <mergeCell ref="AO83:AV83"/>
    <mergeCell ref="G76:Y76"/>
    <mergeCell ref="AW93:BD93"/>
    <mergeCell ref="AO87:AV87"/>
    <mergeCell ref="G78:Y78"/>
    <mergeCell ref="Z78:AD78"/>
    <mergeCell ref="AE78:AN78"/>
    <mergeCell ref="AO84:AV84"/>
    <mergeCell ref="AO85:AV85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17:F117"/>
    <mergeCell ref="A122:F122"/>
    <mergeCell ref="G122:Y122"/>
    <mergeCell ref="Z122:AD122"/>
    <mergeCell ref="AE122:AN122"/>
    <mergeCell ref="AO122:AV122"/>
    <mergeCell ref="A120:F120"/>
    <mergeCell ref="G120:Y120"/>
    <mergeCell ref="Z120:AD120"/>
    <mergeCell ref="AE120:AN120"/>
    <mergeCell ref="AO120:AV120"/>
    <mergeCell ref="AW120:BD120"/>
    <mergeCell ref="G117:Y117"/>
    <mergeCell ref="Z117:AD117"/>
    <mergeCell ref="AE117:AN117"/>
    <mergeCell ref="AO117:AV117"/>
    <mergeCell ref="BE125:BL125"/>
    <mergeCell ref="A125:F125"/>
    <mergeCell ref="G125:Y125"/>
    <mergeCell ref="Z125:AD125"/>
    <mergeCell ref="AE125:AN125"/>
    <mergeCell ref="AO125:AV125"/>
    <mergeCell ref="AW125:BD125"/>
    <mergeCell ref="A124:F124"/>
    <mergeCell ref="BE124:BL124"/>
    <mergeCell ref="A52:C52"/>
    <mergeCell ref="D52:AB52"/>
    <mergeCell ref="AC52:AJ52"/>
    <mergeCell ref="AK52:AR52"/>
    <mergeCell ref="AS52:AZ52"/>
    <mergeCell ref="A126:F126"/>
    <mergeCell ref="G126:Y126"/>
    <mergeCell ref="Z126:AD126"/>
    <mergeCell ref="A63:C63"/>
    <mergeCell ref="D63:AA63"/>
    <mergeCell ref="AE126:AN126"/>
    <mergeCell ref="AO126:AV126"/>
    <mergeCell ref="AW126:BD126"/>
    <mergeCell ref="AW117:BD117"/>
    <mergeCell ref="AR62:AY62"/>
    <mergeCell ref="AW85:BD85"/>
    <mergeCell ref="AO88:AV88"/>
    <mergeCell ref="AO99:AV99"/>
    <mergeCell ref="AW99:BD99"/>
    <mergeCell ref="AE96:AN96"/>
    <mergeCell ref="AO93:AV93"/>
    <mergeCell ref="AO96:AV96"/>
    <mergeCell ref="A87:F87"/>
    <mergeCell ref="A85:F8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Z131:A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AJ63:AQ63"/>
    <mergeCell ref="AR63:AY63"/>
    <mergeCell ref="AW133:BD133"/>
    <mergeCell ref="BE133:BL133"/>
    <mergeCell ref="BE131:BL131"/>
    <mergeCell ref="AE132:AN132"/>
    <mergeCell ref="AO132:AV132"/>
    <mergeCell ref="AW132:BD132"/>
    <mergeCell ref="A42:F42"/>
    <mergeCell ref="G42:BL42"/>
    <mergeCell ref="A133:F133"/>
    <mergeCell ref="G133:Y133"/>
    <mergeCell ref="Z133:AD133"/>
    <mergeCell ref="AE133:AN133"/>
    <mergeCell ref="AO133:AV133"/>
    <mergeCell ref="BE132:BL132"/>
    <mergeCell ref="A131:F131"/>
    <mergeCell ref="G131:Y131"/>
    <mergeCell ref="AE131:AN131"/>
    <mergeCell ref="AO131:AV131"/>
    <mergeCell ref="AW131:BD131"/>
    <mergeCell ref="A132:F132"/>
    <mergeCell ref="G132:Y132"/>
    <mergeCell ref="Z132:AD132"/>
  </mergeCells>
  <phoneticPr fontId="0" type="noConversion"/>
  <conditionalFormatting sqref="G132:L132 G130:L130 H128:L128 G118:L118 G126:L126 G115:L115 H112:L112 G98:L98 G95:L95 G96:G97 G93:G94 H85:L85 G85:G91 G78:L78 G79:G80 H76:L76 G74:L74 G75:G77 G71:L71 G72:G73 G109:L109 G99:G134 G39 D49 D53">
    <cfRule type="cellIs" dxfId="14" priority="41" stopIfTrue="1" operator="equal">
      <formula>#REF!</formula>
    </cfRule>
  </conditionalFormatting>
  <conditionalFormatting sqref="B85:F86 B90:F99 A86:F86 A85:A99 A91:F91 A94:F94 A97:F97 A71:F80 A100:F134">
    <cfRule type="cellIs" dxfId="13" priority="42" stopIfTrue="1" operator="equal">
      <formula>0</formula>
    </cfRule>
  </conditionalFormatting>
  <conditionalFormatting sqref="D50:D53 G40:G42">
    <cfRule type="cellIs" dxfId="12" priority="43" stopIfTrue="1" operator="equal">
      <formula>#REF!</formula>
    </cfRule>
  </conditionalFormatting>
  <conditionalFormatting sqref="D54:I54">
    <cfRule type="cellIs" dxfId="11" priority="46" stopIfTrue="1" operator="equal">
      <formula>$D49</formula>
    </cfRule>
  </conditionalFormatting>
  <conditionalFormatting sqref="G92:L92">
    <cfRule type="cellIs" dxfId="10" priority="55" stopIfTrue="1" operator="equal">
      <formula>$G87</formula>
    </cfRule>
  </conditionalFormatting>
  <conditionalFormatting sqref="G113 G116:G117 G119:G125 G128 G130 G132 G134">
    <cfRule type="cellIs" dxfId="9" priority="24" stopIfTrue="1" operator="equal">
      <formula>$G112</formula>
    </cfRule>
  </conditionalFormatting>
  <conditionalFormatting sqref="G125:L125 G106:G107 H106:L106">
    <cfRule type="cellIs" dxfId="8" priority="21" stopIfTrue="1" operator="equal">
      <formula>#REF!</formula>
    </cfRule>
  </conditionalFormatting>
  <conditionalFormatting sqref="G100:G101">
    <cfRule type="cellIs" dxfId="7" priority="18" stopIfTrue="1" operator="equal">
      <formula>$G98</formula>
    </cfRule>
  </conditionalFormatting>
  <conditionalFormatting sqref="D53">
    <cfRule type="cellIs" dxfId="6" priority="14" stopIfTrue="1" operator="equal">
      <formula>$D51</formula>
    </cfRule>
  </conditionalFormatting>
  <conditionalFormatting sqref="G86:L86">
    <cfRule type="cellIs" dxfId="5" priority="13" stopIfTrue="1" operator="equal">
      <formula>$G85</formula>
    </cfRule>
  </conditionalFormatting>
  <conditionalFormatting sqref="G91">
    <cfRule type="cellIs" dxfId="4" priority="12" stopIfTrue="1" operator="equal">
      <formula>$G90</formula>
    </cfRule>
  </conditionalFormatting>
  <conditionalFormatting sqref="G94">
    <cfRule type="cellIs" dxfId="3" priority="11" stopIfTrue="1" operator="equal">
      <formula>$G93</formula>
    </cfRule>
  </conditionalFormatting>
  <conditionalFormatting sqref="G97">
    <cfRule type="cellIs" dxfId="2" priority="10" stopIfTrue="1" operator="equal">
      <formula>$G96</formula>
    </cfRule>
  </conditionalFormatting>
  <conditionalFormatting sqref="G107:L107">
    <cfRule type="cellIs" dxfId="1" priority="4" stopIfTrue="1" operator="equal">
      <formula>$G106</formula>
    </cfRule>
  </conditionalFormatting>
  <conditionalFormatting sqref="G131">
    <cfRule type="cellIs" dxfId="0" priority="164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5" manualBreakCount="5">
    <brk id="35" max="64" man="1"/>
    <brk id="67" max="64" man="1"/>
    <brk id="90" max="64" man="1"/>
    <brk id="109" max="64" man="1"/>
    <brk id="12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2023-11-20T08:02:13Z</cp:lastPrinted>
  <dcterms:created xsi:type="dcterms:W3CDTF">2016-08-15T09:54:21Z</dcterms:created>
  <dcterms:modified xsi:type="dcterms:W3CDTF">2023-11-24T12:11:45Z</dcterms:modified>
</cp:coreProperties>
</file>