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6013" sheetId="2" r:id="rId1"/>
  </sheets>
  <definedNames>
    <definedName name="_xlnm.Print_Area" localSheetId="0">'1416013'!$A$1:$BM$124</definedName>
  </definedNames>
  <calcPr calcId="152511"/>
</workbook>
</file>

<file path=xl/calcChain.xml><?xml version="1.0" encoding="utf-8"?>
<calcChain xmlns="http://schemas.openxmlformats.org/spreadsheetml/2006/main">
  <c r="AO100" i="2" l="1"/>
  <c r="AO111" i="2" s="1"/>
  <c r="BE111" i="2" s="1"/>
  <c r="AW85" i="2"/>
  <c r="AW91" i="2" s="1"/>
  <c r="BE91" i="2" s="1"/>
  <c r="AO101" i="2"/>
  <c r="AO72" i="2"/>
  <c r="AC51" i="2" s="1"/>
  <c r="AO108" i="2"/>
  <c r="BE108" i="2" s="1"/>
  <c r="BE105" i="2"/>
  <c r="AW92" i="2"/>
  <c r="BE92" i="2" s="1"/>
  <c r="BE89" i="2"/>
  <c r="BE86" i="2"/>
  <c r="AB63" i="2"/>
  <c r="BE110" i="2"/>
  <c r="BE104" i="2"/>
  <c r="BE102" i="2"/>
  <c r="AK53" i="2"/>
  <c r="A122" i="2"/>
  <c r="AW94" i="2"/>
  <c r="BE88" i="2"/>
  <c r="AO77" i="2"/>
  <c r="BE77" i="2" s="1"/>
  <c r="BE79" i="2"/>
  <c r="BE76" i="2"/>
  <c r="BE101" i="2"/>
  <c r="BE72" i="2"/>
  <c r="AS51" i="2" l="1"/>
  <c r="AC54" i="2"/>
  <c r="AC53" i="2"/>
  <c r="AS53" i="2" s="1"/>
  <c r="BE85" i="2"/>
  <c r="AO74" i="2"/>
  <c r="BE74" i="2" s="1"/>
  <c r="BE100" i="2"/>
  <c r="AK52" i="2"/>
  <c r="AO107" i="2"/>
  <c r="BE107" i="2" s="1"/>
  <c r="AK54" i="2" l="1"/>
  <c r="AS52" i="2"/>
  <c r="AS54" i="2"/>
  <c r="AS22" i="2"/>
  <c r="AB62" i="2"/>
  <c r="AB64" i="2" l="1"/>
  <c r="AR62" i="2"/>
  <c r="I23" i="2"/>
  <c r="U22" i="2" s="1"/>
  <c r="AJ63" i="2"/>
  <c r="AR63" i="2" l="1"/>
  <c r="AJ64" i="2"/>
  <c r="AR64" i="2"/>
</calcChain>
</file>

<file path=xl/sharedStrings.xml><?xml version="1.0" encoding="utf-8"?>
<sst xmlns="http://schemas.openxmlformats.org/spreadsheetml/2006/main" count="218" uniqueCount="133">
  <si>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</si>
  <si>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</si>
  <si>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</si>
  <si>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</si>
  <si>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</si>
  <si>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</si>
  <si>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</si>
  <si>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</si>
  <si>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</si>
  <si>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</si>
  <si>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</si>
  <si>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</si>
  <si>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</si>
  <si>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</si>
  <si>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</si>
  <si>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</si>
  <si>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</si>
  <si>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</si>
  <si>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</si>
  <si>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</si>
  <si>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</si>
  <si>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</si>
  <si>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</si>
  <si>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</si>
  <si>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</si>
  <si>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</si>
  <si>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</si>
  <si>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</si>
  <si>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</si>
  <si>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</si>
  <si>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</si>
  <si>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</si>
  <si>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</si>
  <si>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</si>
  <si>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</si>
  <si>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</si>
  <si>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</si>
  <si>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</si>
  <si>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</si>
  <si>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</si>
  <si>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</si>
  <si>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</si>
  <si>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</si>
  <si>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</si>
  <si>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</si>
  <si>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</si>
  <si>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</si>
  <si>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</si>
  <si>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</si>
  <si>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</si>
  <si>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</si>
  <si>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</si>
  <si>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</si>
  <si>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</si>
  <si>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</si>
  <si>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</si>
  <si>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</si>
  <si>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</si>
  <si>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</si>
  <si>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</si>
  <si>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</si>
  <si>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</si>
  <si>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</si>
  <si>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</si>
  <si>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</si>
  <si>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</si>
  <si>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</si>
  <si>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</si>
  <si>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</si>
  <si>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</si>
  <si>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</si>
  <si>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</si>
  <si>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</si>
  <si>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</si>
  <si>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</si>
  <si>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</si>
  <si>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</si>
  <si>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</si>
  <si>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</si>
  <si>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</si>
  <si>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</si>
  <si>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</si>
  <si>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</si>
  <si>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</si>
  <si>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</si>
  <si>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</si>
  <si>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</si>
  <si>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</si>
  <si>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</si>
  <si>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</si>
  <si>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</si>
  <si>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</si>
  <si>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</si>
  <si>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</si>
  <si>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</si>
  <si>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</si>
  <si>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</si>
  <si>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</si>
  <si>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</si>
  <si>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</si>
  <si>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</si>
  <si>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середні витрати на виконання робіт з капітального ремонту мереж водопостачання та водовідведення на 1 об'єкті</t>
  </si>
  <si>
    <t>кількість об'єктів, на яких необхідно та планується виконати роботи з капітального ремонту мереж водопостачання та водовідведення</t>
  </si>
  <si>
    <t>питома вага кількості об'єктів, на яких необхідно виконати роботи з капітального ремонту мереж водопостачання та водовідведення до кількості, на яких необхідно виконати роботи з капітального ремонту мереж водопостачання та водовідведення</t>
  </si>
  <si>
    <t>бюджетної програми місцевого бюджету на 2023  рік</t>
  </si>
  <si>
    <t>(Власне ім'я, ПРІЗВИЩЕ)</t>
  </si>
  <si>
    <t>обсяг видатків на капітальний ремонт мереж водопостачання та водовідведення в селищі Богданівці Хмельницької територіальної громади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</si>
  <si>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</si>
  <si>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</si>
  <si>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</si>
  <si>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</si>
  <si>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</si>
  <si>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</si>
  <si>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</si>
  <si>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</si>
  <si>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Програма підтримки і розвитку міського комунального підприємства «Хмельницькводоканал» на 2023-2027 роки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</si>
  <si>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</si>
  <si>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</si>
  <si>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</si>
  <si>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кількість об'єктів, для яких необхідно та планується здійснити коригування кошторисної частини проекту та проведення експертизи</t>
  </si>
  <si>
    <t>службова записка відділу інженерних мереж та комунікацій</t>
  </si>
  <si>
    <t>витрати на здійснення коригування кошторисної частини проекту та проведення експертизи 1 об'єкту</t>
  </si>
  <si>
    <t>обсяг видатків на придбання поліетиленових труб діам.600 мм</t>
  </si>
  <si>
    <t>кількість поліетиленових труб, які планується придбати</t>
  </si>
  <si>
    <t>лист-звернення ХКП «Хмельницькводоканал»</t>
  </si>
  <si>
    <t>п. м</t>
  </si>
  <si>
    <t>середні витрати на придбання 1 п. м поліетиленових труб</t>
  </si>
  <si>
    <t>обсяг видатків на капітальний ремонт вуличних мереж водопостачання від водонапірної башти № 1 с. Водички Хмельницького району Хмельницької області</t>
  </si>
  <si>
    <t>Начальник фінансового управління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</si>
  <si>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</si>
  <si>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роки, Програма підтримки і розвитку міського комунального підприємства «Хмельницькводоканал» на 2023-2027 роки,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«Про внесення змін до бюджету Хмельницької міської територіальної громади на 2023 рік», рішення сесії Хмельницької міської ради від 28.07.2023 року № 7  «Про внесення змін до бюджету Хмельницької міської територіальної громади на 2023 рік», рішення сесії Хмельницької міської ради від 10.11.2023 року № 5  «Про внесення змін до бюджету Хмельницької міської територіальної громади на 2023 рік»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</si>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</sst>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1" xfId="0" quotePrefix="1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4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35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8" customHeight="1" x14ac:dyDescent="0.2">
      <c r="AO3" s="131" t="s">
        <v>83</v>
      </c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77" ht="21.75" customHeight="1" x14ac:dyDescent="0.25">
      <c r="AO4" s="88" t="s">
        <v>93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130" t="s">
        <v>20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2.75" customHeight="1" x14ac:dyDescent="0.2">
      <c r="AO7" s="109">
        <v>45254</v>
      </c>
      <c r="AP7" s="110"/>
      <c r="AQ7" s="110"/>
      <c r="AR7" s="110"/>
      <c r="AS7" s="110"/>
      <c r="AT7" s="110"/>
      <c r="AU7" s="110"/>
      <c r="AV7" s="1" t="s">
        <v>62</v>
      </c>
      <c r="AW7" s="111">
        <v>335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97" t="s">
        <v>21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104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13" t="s">
        <v>82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21"/>
      <c r="N13" s="112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22"/>
      <c r="AU13" s="113" t="s">
        <v>85</v>
      </c>
      <c r="AV13" s="114"/>
      <c r="AW13" s="114"/>
      <c r="AX13" s="114"/>
      <c r="AY13" s="114"/>
      <c r="AZ13" s="114"/>
      <c r="BA13" s="114"/>
      <c r="BB13" s="114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93" t="s">
        <v>55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0"/>
      <c r="N14" s="106" t="s">
        <v>61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0"/>
      <c r="AU14" s="93" t="s">
        <v>54</v>
      </c>
      <c r="AV14" s="93"/>
      <c r="AW14" s="93"/>
      <c r="AX14" s="93"/>
      <c r="AY14" s="93"/>
      <c r="AZ14" s="93"/>
      <c r="BA14" s="93"/>
      <c r="BB14" s="93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13" t="s">
        <v>90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21"/>
      <c r="N16" s="112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22"/>
      <c r="AU16" s="113" t="s">
        <v>85</v>
      </c>
      <c r="AV16" s="114"/>
      <c r="AW16" s="114"/>
      <c r="AX16" s="114"/>
      <c r="AY16" s="114"/>
      <c r="AZ16" s="114"/>
      <c r="BA16" s="114"/>
      <c r="BB16" s="114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93" t="s">
        <v>55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0"/>
      <c r="N17" s="106" t="s">
        <v>60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0"/>
      <c r="AU17" s="93" t="s">
        <v>54</v>
      </c>
      <c r="AV17" s="93"/>
      <c r="AW17" s="93"/>
      <c r="AX17" s="93"/>
      <c r="AY17" s="93"/>
      <c r="AZ17" s="93"/>
      <c r="BA17" s="93"/>
      <c r="BB17" s="93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107" t="s">
        <v>87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44"/>
      <c r="N19" s="107" t="s">
        <v>91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43"/>
      <c r="AA19" s="107" t="s">
        <v>92</v>
      </c>
      <c r="AB19" s="108"/>
      <c r="AC19" s="108"/>
      <c r="AD19" s="108"/>
      <c r="AE19" s="108"/>
      <c r="AF19" s="108"/>
      <c r="AG19" s="108"/>
      <c r="AH19" s="108"/>
      <c r="AI19" s="108"/>
      <c r="AJ19" s="43"/>
      <c r="AK19" s="107" t="s">
        <v>88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43"/>
      <c r="BE19" s="107" t="s">
        <v>113</v>
      </c>
      <c r="BF19" s="108"/>
      <c r="BG19" s="108"/>
      <c r="BH19" s="108"/>
      <c r="BI19" s="108"/>
      <c r="BJ19" s="108"/>
      <c r="BK19" s="108"/>
      <c r="BL19" s="108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93" t="s">
        <v>55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32"/>
      <c r="N20" s="93" t="s">
        <v>56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31"/>
      <c r="AA20" s="105" t="s">
        <v>57</v>
      </c>
      <c r="AB20" s="105"/>
      <c r="AC20" s="105"/>
      <c r="AD20" s="105"/>
      <c r="AE20" s="105"/>
      <c r="AF20" s="105"/>
      <c r="AG20" s="105"/>
      <c r="AH20" s="105"/>
      <c r="AI20" s="105"/>
      <c r="AJ20" s="31"/>
      <c r="AK20" s="104" t="s">
        <v>58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31"/>
      <c r="BE20" s="93" t="s">
        <v>59</v>
      </c>
      <c r="BF20" s="93"/>
      <c r="BG20" s="93"/>
      <c r="BH20" s="93"/>
      <c r="BI20" s="93"/>
      <c r="BJ20" s="93"/>
      <c r="BK20" s="93"/>
      <c r="BL20" s="93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27">
        <f>AS22+I23</f>
        <v>33952604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28" t="s">
        <v>51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7">
        <f>AC54</f>
        <v>31630000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39" t="s">
        <v>23</v>
      </c>
      <c r="BE22" s="139"/>
      <c r="BF22" s="139"/>
      <c r="BG22" s="139"/>
      <c r="BH22" s="139"/>
      <c r="BI22" s="139"/>
      <c r="BJ22" s="139"/>
      <c r="BK22" s="139"/>
      <c r="BL22" s="139"/>
    </row>
    <row r="23" spans="1:79" ht="24.95" customHeight="1" x14ac:dyDescent="0.25">
      <c r="A23" s="139" t="s">
        <v>22</v>
      </c>
      <c r="B23" s="139"/>
      <c r="C23" s="139"/>
      <c r="D23" s="139"/>
      <c r="E23" s="139"/>
      <c r="F23" s="139"/>
      <c r="G23" s="139"/>
      <c r="H23" s="139"/>
      <c r="I23" s="127">
        <f>AK54</f>
        <v>2322604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39" t="s">
        <v>24</v>
      </c>
      <c r="U23" s="139"/>
      <c r="V23" s="139"/>
      <c r="W23" s="139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26" t="s">
        <v>37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114.75" customHeight="1" x14ac:dyDescent="0.2">
      <c r="A26" s="146" t="s">
        <v>130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139" t="s">
        <v>36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</row>
    <row r="29" spans="1:79" s="28" customFormat="1" ht="21" customHeight="1" x14ac:dyDescent="0.25">
      <c r="A29" s="60" t="s">
        <v>28</v>
      </c>
      <c r="B29" s="60"/>
      <c r="C29" s="60"/>
      <c r="D29" s="60"/>
      <c r="E29" s="60"/>
      <c r="F29" s="60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s="28" customFormat="1" ht="15.75" hidden="1" x14ac:dyDescent="0.25">
      <c r="A30" s="60">
        <v>1</v>
      </c>
      <c r="B30" s="60"/>
      <c r="C30" s="60"/>
      <c r="D30" s="60"/>
      <c r="E30" s="60"/>
      <c r="F30" s="60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s="28" customFormat="1" ht="10.5" hidden="1" customHeight="1" x14ac:dyDescent="0.25">
      <c r="A31" s="60" t="s">
        <v>33</v>
      </c>
      <c r="B31" s="60"/>
      <c r="C31" s="60"/>
      <c r="D31" s="60"/>
      <c r="E31" s="60"/>
      <c r="F31" s="60"/>
      <c r="G31" s="135" t="s">
        <v>7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2"/>
      <c r="CA31" s="28" t="s">
        <v>49</v>
      </c>
    </row>
    <row r="32" spans="1:79" s="28" customFormat="1" ht="24" customHeight="1" x14ac:dyDescent="0.25">
      <c r="A32" s="60">
        <v>1</v>
      </c>
      <c r="B32" s="60"/>
      <c r="C32" s="60"/>
      <c r="D32" s="60"/>
      <c r="E32" s="60"/>
      <c r="F32" s="60"/>
      <c r="G32" s="118" t="s">
        <v>63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139" t="s">
        <v>38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</row>
    <row r="35" spans="1:79" s="28" customFormat="1" ht="15.95" customHeight="1" x14ac:dyDescent="0.25">
      <c r="A35" s="123" t="s">
        <v>81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s="28" customFormat="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139" t="s">
        <v>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</row>
    <row r="38" spans="1:79" s="28" customFormat="1" ht="18" customHeight="1" x14ac:dyDescent="0.25">
      <c r="A38" s="60" t="s">
        <v>28</v>
      </c>
      <c r="B38" s="60"/>
      <c r="C38" s="60"/>
      <c r="D38" s="60"/>
      <c r="E38" s="60"/>
      <c r="F38" s="60"/>
      <c r="G38" s="60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s="28" customFormat="1" ht="15.75" hidden="1" x14ac:dyDescent="0.25">
      <c r="A39" s="60">
        <v>1</v>
      </c>
      <c r="B39" s="60"/>
      <c r="C39" s="60"/>
      <c r="D39" s="60"/>
      <c r="E39" s="60"/>
      <c r="F39" s="60"/>
      <c r="G39" s="60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s="28" customFormat="1" ht="10.5" hidden="1" customHeight="1" x14ac:dyDescent="0.25">
      <c r="A40" s="60" t="s">
        <v>6</v>
      </c>
      <c r="B40" s="60"/>
      <c r="C40" s="60"/>
      <c r="D40" s="60"/>
      <c r="E40" s="60"/>
      <c r="F40" s="60"/>
      <c r="G40" s="134" t="s">
        <v>7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CA40" s="28" t="s">
        <v>11</v>
      </c>
    </row>
    <row r="41" spans="1:79" s="28" customFormat="1" ht="35.25" customHeight="1" x14ac:dyDescent="0.25">
      <c r="A41" s="60">
        <v>1</v>
      </c>
      <c r="B41" s="60"/>
      <c r="C41" s="60"/>
      <c r="D41" s="60"/>
      <c r="E41" s="60"/>
      <c r="F41" s="60"/>
      <c r="G41" s="91" t="s">
        <v>95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CA41" s="28" t="s">
        <v>12</v>
      </c>
    </row>
    <row r="42" spans="1:79" s="28" customFormat="1" ht="18" customHeight="1" x14ac:dyDescent="0.25">
      <c r="A42" s="60">
        <v>2</v>
      </c>
      <c r="B42" s="60"/>
      <c r="C42" s="60"/>
      <c r="D42" s="60"/>
      <c r="E42" s="60"/>
      <c r="F42" s="60"/>
      <c r="G42" s="91" t="s">
        <v>100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79" s="28" customFormat="1" ht="18" customHeight="1" x14ac:dyDescent="0.25">
      <c r="A43" s="60">
        <v>3</v>
      </c>
      <c r="B43" s="60"/>
      <c r="C43" s="60"/>
      <c r="D43" s="60"/>
      <c r="E43" s="60"/>
      <c r="F43" s="60"/>
      <c r="G43" s="143" t="s">
        <v>107</v>
      </c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139" t="s">
        <v>41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144" t="s">
        <v>86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60" t="s">
        <v>28</v>
      </c>
      <c r="B47" s="60"/>
      <c r="C47" s="60"/>
      <c r="D47" s="98" t="s">
        <v>26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60" t="s">
        <v>29</v>
      </c>
      <c r="AD47" s="60"/>
      <c r="AE47" s="60"/>
      <c r="AF47" s="60"/>
      <c r="AG47" s="60"/>
      <c r="AH47" s="60"/>
      <c r="AI47" s="60"/>
      <c r="AJ47" s="60"/>
      <c r="AK47" s="60" t="s">
        <v>30</v>
      </c>
      <c r="AL47" s="60"/>
      <c r="AM47" s="60"/>
      <c r="AN47" s="60"/>
      <c r="AO47" s="60"/>
      <c r="AP47" s="60"/>
      <c r="AQ47" s="60"/>
      <c r="AR47" s="60"/>
      <c r="AS47" s="60" t="s">
        <v>27</v>
      </c>
      <c r="AT47" s="60"/>
      <c r="AU47" s="60"/>
      <c r="AV47" s="60"/>
      <c r="AW47" s="60"/>
      <c r="AX47" s="60"/>
      <c r="AY47" s="60"/>
      <c r="AZ47" s="60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29.1" customHeight="1" x14ac:dyDescent="0.25">
      <c r="A48" s="60"/>
      <c r="B48" s="60"/>
      <c r="C48" s="6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60">
        <v>1</v>
      </c>
      <c r="B49" s="60"/>
      <c r="C49" s="60"/>
      <c r="D49" s="64">
        <v>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60">
        <v>3</v>
      </c>
      <c r="AD49" s="60"/>
      <c r="AE49" s="60"/>
      <c r="AF49" s="60"/>
      <c r="AG49" s="60"/>
      <c r="AH49" s="60"/>
      <c r="AI49" s="60"/>
      <c r="AJ49" s="60"/>
      <c r="AK49" s="60">
        <v>4</v>
      </c>
      <c r="AL49" s="60"/>
      <c r="AM49" s="60"/>
      <c r="AN49" s="60"/>
      <c r="AO49" s="60"/>
      <c r="AP49" s="60"/>
      <c r="AQ49" s="60"/>
      <c r="AR49" s="60"/>
      <c r="AS49" s="60">
        <v>5</v>
      </c>
      <c r="AT49" s="60"/>
      <c r="AU49" s="60"/>
      <c r="AV49" s="60"/>
      <c r="AW49" s="60"/>
      <c r="AX49" s="60"/>
      <c r="AY49" s="60"/>
      <c r="AZ49" s="60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60" t="s">
        <v>6</v>
      </c>
      <c r="B50" s="60"/>
      <c r="C50" s="60"/>
      <c r="D50" s="64" t="s">
        <v>7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121" t="s">
        <v>8</v>
      </c>
      <c r="AD50" s="121"/>
      <c r="AE50" s="121"/>
      <c r="AF50" s="121"/>
      <c r="AG50" s="121"/>
      <c r="AH50" s="121"/>
      <c r="AI50" s="121"/>
      <c r="AJ50" s="121"/>
      <c r="AK50" s="121" t="s">
        <v>9</v>
      </c>
      <c r="AL50" s="121"/>
      <c r="AM50" s="121"/>
      <c r="AN50" s="121"/>
      <c r="AO50" s="121"/>
      <c r="AP50" s="121"/>
      <c r="AQ50" s="121"/>
      <c r="AR50" s="121"/>
      <c r="AS50" s="67" t="s">
        <v>10</v>
      </c>
      <c r="AT50" s="121"/>
      <c r="AU50" s="121"/>
      <c r="AV50" s="121"/>
      <c r="AW50" s="121"/>
      <c r="AX50" s="121"/>
      <c r="AY50" s="121"/>
      <c r="AZ50" s="121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60">
        <v>1</v>
      </c>
      <c r="B51" s="60"/>
      <c r="C51" s="60"/>
      <c r="D51" s="94" t="s">
        <v>96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63">
        <f>AO72</f>
        <v>550000</v>
      </c>
      <c r="AD51" s="63"/>
      <c r="AE51" s="63"/>
      <c r="AF51" s="63"/>
      <c r="AG51" s="63"/>
      <c r="AH51" s="63"/>
      <c r="AI51" s="63"/>
      <c r="AJ51" s="63"/>
      <c r="AK51" s="63">
        <v>0</v>
      </c>
      <c r="AL51" s="63"/>
      <c r="AM51" s="63"/>
      <c r="AN51" s="63"/>
      <c r="AO51" s="63"/>
      <c r="AP51" s="63"/>
      <c r="AQ51" s="63"/>
      <c r="AR51" s="63"/>
      <c r="AS51" s="63">
        <f>AC51+AK51</f>
        <v>550000</v>
      </c>
      <c r="AT51" s="63"/>
      <c r="AU51" s="63"/>
      <c r="AV51" s="63"/>
      <c r="AW51" s="63"/>
      <c r="AX51" s="63"/>
      <c r="AY51" s="63"/>
      <c r="AZ51" s="63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60">
        <v>2</v>
      </c>
      <c r="B52" s="60"/>
      <c r="C52" s="60"/>
      <c r="D52" s="94" t="s">
        <v>99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63">
        <v>0</v>
      </c>
      <c r="AD52" s="63"/>
      <c r="AE52" s="63"/>
      <c r="AF52" s="63"/>
      <c r="AG52" s="63"/>
      <c r="AH52" s="63"/>
      <c r="AI52" s="63"/>
      <c r="AJ52" s="63"/>
      <c r="AK52" s="63">
        <f>AW85+AW86</f>
        <v>2322604</v>
      </c>
      <c r="AL52" s="63"/>
      <c r="AM52" s="63"/>
      <c r="AN52" s="63"/>
      <c r="AO52" s="63"/>
      <c r="AP52" s="63"/>
      <c r="AQ52" s="63"/>
      <c r="AR52" s="63"/>
      <c r="AS52" s="63">
        <f>AC52+AK52</f>
        <v>2322604</v>
      </c>
      <c r="AT52" s="63"/>
      <c r="AU52" s="63"/>
      <c r="AV52" s="63"/>
      <c r="AW52" s="63"/>
      <c r="AX52" s="63"/>
      <c r="AY52" s="63"/>
      <c r="AZ52" s="63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60">
        <v>3</v>
      </c>
      <c r="B53" s="60"/>
      <c r="C53" s="60"/>
      <c r="D53" s="159" t="s">
        <v>108</v>
      </c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1"/>
      <c r="AC53" s="63">
        <f>AO100+AO101</f>
        <v>31080000</v>
      </c>
      <c r="AD53" s="63"/>
      <c r="AE53" s="63"/>
      <c r="AF53" s="63"/>
      <c r="AG53" s="63"/>
      <c r="AH53" s="63"/>
      <c r="AI53" s="63"/>
      <c r="AJ53" s="63"/>
      <c r="AK53" s="63">
        <f>AW87</f>
        <v>0</v>
      </c>
      <c r="AL53" s="63"/>
      <c r="AM53" s="63"/>
      <c r="AN53" s="63"/>
      <c r="AO53" s="63"/>
      <c r="AP53" s="63"/>
      <c r="AQ53" s="63"/>
      <c r="AR53" s="63"/>
      <c r="AS53" s="63">
        <f>AC53+AK53</f>
        <v>31080000</v>
      </c>
      <c r="AT53" s="63"/>
      <c r="AU53" s="63"/>
      <c r="AV53" s="63"/>
      <c r="AW53" s="63"/>
      <c r="AX53" s="63"/>
      <c r="AY53" s="63"/>
      <c r="AZ53" s="63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78"/>
      <c r="B54" s="78"/>
      <c r="C54" s="78"/>
      <c r="D54" s="77" t="s">
        <v>64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56">
        <f>SUM(AC51:AJ53)</f>
        <v>31630000</v>
      </c>
      <c r="AD54" s="56"/>
      <c r="AE54" s="56"/>
      <c r="AF54" s="56"/>
      <c r="AG54" s="56"/>
      <c r="AH54" s="56"/>
      <c r="AI54" s="56"/>
      <c r="AJ54" s="56"/>
      <c r="AK54" s="56">
        <f>SUM(AK51:AR53)</f>
        <v>2322604</v>
      </c>
      <c r="AL54" s="56"/>
      <c r="AM54" s="56"/>
      <c r="AN54" s="56"/>
      <c r="AO54" s="56"/>
      <c r="AP54" s="56"/>
      <c r="AQ54" s="56"/>
      <c r="AR54" s="56"/>
      <c r="AS54" s="56">
        <f>AC54+AK54</f>
        <v>33952604</v>
      </c>
      <c r="AT54" s="56"/>
      <c r="AU54" s="56"/>
      <c r="AV54" s="56"/>
      <c r="AW54" s="56"/>
      <c r="AX54" s="56"/>
      <c r="AY54" s="56"/>
      <c r="AZ54" s="56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15.75" x14ac:dyDescent="0.25"/>
    <row r="56" spans="1:79" s="28" customFormat="1" ht="15.75" customHeight="1" x14ac:dyDescent="0.25">
      <c r="A56" s="126" t="s">
        <v>42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</row>
    <row r="57" spans="1:79" s="28" customFormat="1" ht="15" customHeight="1" x14ac:dyDescent="0.25">
      <c r="A57" s="144" t="s">
        <v>86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60" t="s">
        <v>28</v>
      </c>
      <c r="B58" s="60"/>
      <c r="C58" s="60"/>
      <c r="D58" s="98" t="s">
        <v>34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60" t="s">
        <v>29</v>
      </c>
      <c r="AC58" s="60"/>
      <c r="AD58" s="60"/>
      <c r="AE58" s="60"/>
      <c r="AF58" s="60"/>
      <c r="AG58" s="60"/>
      <c r="AH58" s="60"/>
      <c r="AI58" s="60"/>
      <c r="AJ58" s="60" t="s">
        <v>30</v>
      </c>
      <c r="AK58" s="60"/>
      <c r="AL58" s="60"/>
      <c r="AM58" s="60"/>
      <c r="AN58" s="60"/>
      <c r="AO58" s="60"/>
      <c r="AP58" s="60"/>
      <c r="AQ58" s="60"/>
      <c r="AR58" s="60" t="s">
        <v>27</v>
      </c>
      <c r="AS58" s="60"/>
      <c r="AT58" s="60"/>
      <c r="AU58" s="60"/>
      <c r="AV58" s="60"/>
      <c r="AW58" s="60"/>
      <c r="AX58" s="60"/>
      <c r="AY58" s="60"/>
    </row>
    <row r="59" spans="1:79" s="28" customFormat="1" ht="12" customHeight="1" x14ac:dyDescent="0.25">
      <c r="A59" s="60"/>
      <c r="B59" s="60"/>
      <c r="C59" s="60"/>
      <c r="D59" s="101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</row>
    <row r="60" spans="1:79" s="28" customFormat="1" ht="15.75" customHeight="1" x14ac:dyDescent="0.25">
      <c r="A60" s="60">
        <v>1</v>
      </c>
      <c r="B60" s="60"/>
      <c r="C60" s="60"/>
      <c r="D60" s="64">
        <v>2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0">
        <v>3</v>
      </c>
      <c r="AC60" s="60"/>
      <c r="AD60" s="60"/>
      <c r="AE60" s="60"/>
      <c r="AF60" s="60"/>
      <c r="AG60" s="60"/>
      <c r="AH60" s="60"/>
      <c r="AI60" s="60"/>
      <c r="AJ60" s="60">
        <v>4</v>
      </c>
      <c r="AK60" s="60"/>
      <c r="AL60" s="60"/>
      <c r="AM60" s="60"/>
      <c r="AN60" s="60"/>
      <c r="AO60" s="60"/>
      <c r="AP60" s="60"/>
      <c r="AQ60" s="60"/>
      <c r="AR60" s="60">
        <v>5</v>
      </c>
      <c r="AS60" s="60"/>
      <c r="AT60" s="60"/>
      <c r="AU60" s="60"/>
      <c r="AV60" s="60"/>
      <c r="AW60" s="60"/>
      <c r="AX60" s="60"/>
      <c r="AY60" s="60"/>
    </row>
    <row r="61" spans="1:79" s="28" customFormat="1" ht="12.75" hidden="1" customHeight="1" x14ac:dyDescent="0.25">
      <c r="A61" s="60" t="s">
        <v>6</v>
      </c>
      <c r="B61" s="60"/>
      <c r="C61" s="60"/>
      <c r="D61" s="135" t="s">
        <v>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2"/>
      <c r="AB61" s="121" t="s">
        <v>8</v>
      </c>
      <c r="AC61" s="121"/>
      <c r="AD61" s="121"/>
      <c r="AE61" s="121"/>
      <c r="AF61" s="121"/>
      <c r="AG61" s="121"/>
      <c r="AH61" s="121"/>
      <c r="AI61" s="121"/>
      <c r="AJ61" s="121" t="s">
        <v>9</v>
      </c>
      <c r="AK61" s="121"/>
      <c r="AL61" s="121"/>
      <c r="AM61" s="121"/>
      <c r="AN61" s="121"/>
      <c r="AO61" s="121"/>
      <c r="AP61" s="121"/>
      <c r="AQ61" s="121"/>
      <c r="AR61" s="121" t="s">
        <v>10</v>
      </c>
      <c r="AS61" s="121"/>
      <c r="AT61" s="121"/>
      <c r="AU61" s="121"/>
      <c r="AV61" s="121"/>
      <c r="AW61" s="121"/>
      <c r="AX61" s="121"/>
      <c r="AY61" s="121"/>
      <c r="CA61" s="28" t="s">
        <v>15</v>
      </c>
    </row>
    <row r="62" spans="1:79" s="28" customFormat="1" ht="33.75" customHeight="1" x14ac:dyDescent="0.25">
      <c r="A62" s="60">
        <v>1</v>
      </c>
      <c r="B62" s="60"/>
      <c r="C62" s="60"/>
      <c r="D62" s="118" t="s">
        <v>115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20"/>
      <c r="AB62" s="63">
        <f>AC54</f>
        <v>31630000</v>
      </c>
      <c r="AC62" s="63"/>
      <c r="AD62" s="63"/>
      <c r="AE62" s="63"/>
      <c r="AF62" s="63"/>
      <c r="AG62" s="63"/>
      <c r="AH62" s="63"/>
      <c r="AI62" s="63"/>
      <c r="AJ62" s="63">
        <v>0</v>
      </c>
      <c r="AK62" s="63"/>
      <c r="AL62" s="63"/>
      <c r="AM62" s="63"/>
      <c r="AN62" s="63"/>
      <c r="AO62" s="63"/>
      <c r="AP62" s="63"/>
      <c r="AQ62" s="63"/>
      <c r="AR62" s="63">
        <f>AB62+AJ62</f>
        <v>31630000</v>
      </c>
      <c r="AS62" s="63"/>
      <c r="AT62" s="63"/>
      <c r="AU62" s="63"/>
      <c r="AV62" s="63"/>
      <c r="AW62" s="63"/>
      <c r="AX62" s="63"/>
      <c r="AY62" s="63"/>
      <c r="CA62" s="28" t="s">
        <v>16</v>
      </c>
    </row>
    <row r="63" spans="1:79" s="28" customFormat="1" ht="33.75" customHeight="1" x14ac:dyDescent="0.25">
      <c r="A63" s="60">
        <v>2</v>
      </c>
      <c r="B63" s="60"/>
      <c r="C63" s="60"/>
      <c r="D63" s="53" t="s">
        <v>116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63">
        <f>AC55</f>
        <v>0</v>
      </c>
      <c r="AC63" s="63"/>
      <c r="AD63" s="63"/>
      <c r="AE63" s="63"/>
      <c r="AF63" s="63"/>
      <c r="AG63" s="63"/>
      <c r="AH63" s="63"/>
      <c r="AI63" s="63"/>
      <c r="AJ63" s="63">
        <f>AK54</f>
        <v>2322604</v>
      </c>
      <c r="AK63" s="63"/>
      <c r="AL63" s="63"/>
      <c r="AM63" s="63"/>
      <c r="AN63" s="63"/>
      <c r="AO63" s="63"/>
      <c r="AP63" s="63"/>
      <c r="AQ63" s="63"/>
      <c r="AR63" s="63">
        <f>AB63+AJ63</f>
        <v>2322604</v>
      </c>
      <c r="AS63" s="63"/>
      <c r="AT63" s="63"/>
      <c r="AU63" s="63"/>
      <c r="AV63" s="63"/>
      <c r="AW63" s="63"/>
      <c r="AX63" s="63"/>
      <c r="AY63" s="63"/>
    </row>
    <row r="64" spans="1:79" s="29" customFormat="1" ht="18.75" customHeight="1" x14ac:dyDescent="0.25">
      <c r="A64" s="78"/>
      <c r="B64" s="78"/>
      <c r="C64" s="78"/>
      <c r="D64" s="156" t="s">
        <v>27</v>
      </c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8"/>
      <c r="AB64" s="56">
        <f>AB62+AB63</f>
        <v>31630000</v>
      </c>
      <c r="AC64" s="56"/>
      <c r="AD64" s="56"/>
      <c r="AE64" s="56"/>
      <c r="AF64" s="56"/>
      <c r="AG64" s="56"/>
      <c r="AH64" s="56"/>
      <c r="AI64" s="56"/>
      <c r="AJ64" s="56">
        <f>AJ62+AJ63</f>
        <v>2322604</v>
      </c>
      <c r="AK64" s="56"/>
      <c r="AL64" s="56"/>
      <c r="AM64" s="56"/>
      <c r="AN64" s="56"/>
      <c r="AO64" s="56"/>
      <c r="AP64" s="56"/>
      <c r="AQ64" s="56"/>
      <c r="AR64" s="56">
        <f>AB64+AJ64</f>
        <v>33952604</v>
      </c>
      <c r="AS64" s="56"/>
      <c r="AT64" s="56"/>
      <c r="AU64" s="56"/>
      <c r="AV64" s="56"/>
      <c r="AW64" s="56"/>
      <c r="AX64" s="56"/>
      <c r="AY64" s="56"/>
    </row>
    <row r="65" spans="1:79" s="28" customFormat="1" ht="15.75" x14ac:dyDescent="0.25"/>
    <row r="66" spans="1:79" s="28" customFormat="1" ht="21.75" customHeight="1" x14ac:dyDescent="0.25">
      <c r="A66" s="139" t="s">
        <v>43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</row>
    <row r="67" spans="1:79" s="28" customFormat="1" ht="35.25" customHeight="1" x14ac:dyDescent="0.25">
      <c r="A67" s="60" t="s">
        <v>28</v>
      </c>
      <c r="B67" s="60"/>
      <c r="C67" s="60"/>
      <c r="D67" s="60"/>
      <c r="E67" s="60"/>
      <c r="F67" s="60"/>
      <c r="G67" s="64" t="s">
        <v>44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0" t="s">
        <v>2</v>
      </c>
      <c r="AA67" s="60"/>
      <c r="AB67" s="60"/>
      <c r="AC67" s="60"/>
      <c r="AD67" s="60"/>
      <c r="AE67" s="60" t="s">
        <v>1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4" t="s">
        <v>29</v>
      </c>
      <c r="AP67" s="65"/>
      <c r="AQ67" s="65"/>
      <c r="AR67" s="65"/>
      <c r="AS67" s="65"/>
      <c r="AT67" s="65"/>
      <c r="AU67" s="65"/>
      <c r="AV67" s="66"/>
      <c r="AW67" s="64" t="s">
        <v>30</v>
      </c>
      <c r="AX67" s="65"/>
      <c r="AY67" s="65"/>
      <c r="AZ67" s="65"/>
      <c r="BA67" s="65"/>
      <c r="BB67" s="65"/>
      <c r="BC67" s="65"/>
      <c r="BD67" s="66"/>
      <c r="BE67" s="64" t="s">
        <v>27</v>
      </c>
      <c r="BF67" s="65"/>
      <c r="BG67" s="65"/>
      <c r="BH67" s="65"/>
      <c r="BI67" s="65"/>
      <c r="BJ67" s="65"/>
      <c r="BK67" s="65"/>
      <c r="BL67" s="66"/>
    </row>
    <row r="68" spans="1:79" s="28" customFormat="1" ht="18" customHeight="1" x14ac:dyDescent="0.25">
      <c r="A68" s="60">
        <v>1</v>
      </c>
      <c r="B68" s="60"/>
      <c r="C68" s="60"/>
      <c r="D68" s="60"/>
      <c r="E68" s="60"/>
      <c r="F68" s="60"/>
      <c r="G68" s="64">
        <v>2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0">
        <v>3</v>
      </c>
      <c r="AA68" s="60"/>
      <c r="AB68" s="60"/>
      <c r="AC68" s="60"/>
      <c r="AD68" s="60"/>
      <c r="AE68" s="60">
        <v>4</v>
      </c>
      <c r="AF68" s="60"/>
      <c r="AG68" s="60"/>
      <c r="AH68" s="60"/>
      <c r="AI68" s="60"/>
      <c r="AJ68" s="60"/>
      <c r="AK68" s="60"/>
      <c r="AL68" s="60"/>
      <c r="AM68" s="60"/>
      <c r="AN68" s="60"/>
      <c r="AO68" s="60">
        <v>5</v>
      </c>
      <c r="AP68" s="60"/>
      <c r="AQ68" s="60"/>
      <c r="AR68" s="60"/>
      <c r="AS68" s="60"/>
      <c r="AT68" s="60"/>
      <c r="AU68" s="60"/>
      <c r="AV68" s="60"/>
      <c r="AW68" s="60">
        <v>6</v>
      </c>
      <c r="AX68" s="60"/>
      <c r="AY68" s="60"/>
      <c r="AZ68" s="60"/>
      <c r="BA68" s="60"/>
      <c r="BB68" s="60"/>
      <c r="BC68" s="60"/>
      <c r="BD68" s="60"/>
      <c r="BE68" s="60">
        <v>7</v>
      </c>
      <c r="BF68" s="60"/>
      <c r="BG68" s="60"/>
      <c r="BH68" s="60"/>
      <c r="BI68" s="60"/>
      <c r="BJ68" s="60"/>
      <c r="BK68" s="60"/>
      <c r="BL68" s="60"/>
    </row>
    <row r="69" spans="1:79" s="28" customFormat="1" ht="12.75" hidden="1" customHeight="1" x14ac:dyDescent="0.25">
      <c r="A69" s="60" t="s">
        <v>33</v>
      </c>
      <c r="B69" s="60"/>
      <c r="C69" s="60"/>
      <c r="D69" s="60"/>
      <c r="E69" s="60"/>
      <c r="F69" s="60"/>
      <c r="G69" s="135" t="s">
        <v>7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60" t="s">
        <v>19</v>
      </c>
      <c r="AA69" s="60"/>
      <c r="AB69" s="60"/>
      <c r="AC69" s="60"/>
      <c r="AD69" s="60"/>
      <c r="AE69" s="134" t="s">
        <v>32</v>
      </c>
      <c r="AF69" s="134"/>
      <c r="AG69" s="134"/>
      <c r="AH69" s="134"/>
      <c r="AI69" s="134"/>
      <c r="AJ69" s="134"/>
      <c r="AK69" s="134"/>
      <c r="AL69" s="134"/>
      <c r="AM69" s="134"/>
      <c r="AN69" s="135"/>
      <c r="AO69" s="121" t="s">
        <v>8</v>
      </c>
      <c r="AP69" s="121"/>
      <c r="AQ69" s="121"/>
      <c r="AR69" s="121"/>
      <c r="AS69" s="121"/>
      <c r="AT69" s="121"/>
      <c r="AU69" s="121"/>
      <c r="AV69" s="121"/>
      <c r="AW69" s="121" t="s">
        <v>31</v>
      </c>
      <c r="AX69" s="121"/>
      <c r="AY69" s="121"/>
      <c r="AZ69" s="121"/>
      <c r="BA69" s="121"/>
      <c r="BB69" s="121"/>
      <c r="BC69" s="121"/>
      <c r="BD69" s="121"/>
      <c r="BE69" s="121" t="s">
        <v>66</v>
      </c>
      <c r="BF69" s="121"/>
      <c r="BG69" s="121"/>
      <c r="BH69" s="121"/>
      <c r="BI69" s="121"/>
      <c r="BJ69" s="121"/>
      <c r="BK69" s="121"/>
      <c r="BL69" s="121"/>
      <c r="CA69" s="28" t="s">
        <v>17</v>
      </c>
    </row>
    <row r="70" spans="1:79" s="28" customFormat="1" ht="38.25" customHeight="1" x14ac:dyDescent="0.25">
      <c r="A70" s="64"/>
      <c r="B70" s="65"/>
      <c r="C70" s="65"/>
      <c r="D70" s="65"/>
      <c r="E70" s="65"/>
      <c r="F70" s="66"/>
      <c r="G70" s="69" t="s">
        <v>95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1"/>
      <c r="AO70" s="115"/>
      <c r="AP70" s="116"/>
      <c r="AQ70" s="116"/>
      <c r="AR70" s="116"/>
      <c r="AS70" s="116"/>
      <c r="AT70" s="116"/>
      <c r="AU70" s="116"/>
      <c r="AV70" s="117"/>
      <c r="AW70" s="115"/>
      <c r="AX70" s="116"/>
      <c r="AY70" s="116"/>
      <c r="AZ70" s="116"/>
      <c r="BA70" s="116"/>
      <c r="BB70" s="116"/>
      <c r="BC70" s="116"/>
      <c r="BD70" s="117"/>
      <c r="BE70" s="115"/>
      <c r="BF70" s="116"/>
      <c r="BG70" s="116"/>
      <c r="BH70" s="116"/>
      <c r="BI70" s="116"/>
      <c r="BJ70" s="116"/>
      <c r="BK70" s="116"/>
      <c r="BL70" s="117"/>
    </row>
    <row r="71" spans="1:79" s="29" customFormat="1" ht="18" customHeight="1" x14ac:dyDescent="0.25">
      <c r="A71" s="78">
        <v>0</v>
      </c>
      <c r="B71" s="78"/>
      <c r="C71" s="78"/>
      <c r="D71" s="78"/>
      <c r="E71" s="78"/>
      <c r="F71" s="78"/>
      <c r="G71" s="79" t="s">
        <v>65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5"/>
      <c r="AA71" s="75"/>
      <c r="AB71" s="75"/>
      <c r="AC71" s="75"/>
      <c r="AD71" s="75"/>
      <c r="AE71" s="76"/>
      <c r="AF71" s="76"/>
      <c r="AG71" s="76"/>
      <c r="AH71" s="76"/>
      <c r="AI71" s="76"/>
      <c r="AJ71" s="76"/>
      <c r="AK71" s="76"/>
      <c r="AL71" s="76"/>
      <c r="AM71" s="76"/>
      <c r="AN71" s="77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CA71" s="29" t="s">
        <v>18</v>
      </c>
    </row>
    <row r="72" spans="1:79" s="28" customFormat="1" ht="18" customHeight="1" x14ac:dyDescent="0.25">
      <c r="A72" s="60">
        <v>0</v>
      </c>
      <c r="B72" s="60"/>
      <c r="C72" s="60"/>
      <c r="D72" s="60"/>
      <c r="E72" s="60"/>
      <c r="F72" s="60"/>
      <c r="G72" s="53" t="s">
        <v>68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67" t="s">
        <v>69</v>
      </c>
      <c r="AA72" s="67"/>
      <c r="AB72" s="67"/>
      <c r="AC72" s="67"/>
      <c r="AD72" s="67"/>
      <c r="AE72" s="57" t="s">
        <v>94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63">
        <f>650000-100000</f>
        <v>550000</v>
      </c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>
        <f>AO72</f>
        <v>550000</v>
      </c>
      <c r="BF72" s="63"/>
      <c r="BG72" s="63"/>
      <c r="BH72" s="63"/>
      <c r="BI72" s="63"/>
      <c r="BJ72" s="63"/>
      <c r="BK72" s="63"/>
      <c r="BL72" s="63"/>
    </row>
    <row r="73" spans="1:79" s="29" customFormat="1" ht="18" customHeight="1" x14ac:dyDescent="0.25">
      <c r="A73" s="78">
        <v>0</v>
      </c>
      <c r="B73" s="78"/>
      <c r="C73" s="78"/>
      <c r="D73" s="78"/>
      <c r="E73" s="78"/>
      <c r="F73" s="78"/>
      <c r="G73" s="79" t="s">
        <v>70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75"/>
      <c r="AA73" s="75"/>
      <c r="AB73" s="75"/>
      <c r="AC73" s="75"/>
      <c r="AD73" s="75"/>
      <c r="AE73" s="82"/>
      <c r="AF73" s="83"/>
      <c r="AG73" s="83"/>
      <c r="AH73" s="83"/>
      <c r="AI73" s="83"/>
      <c r="AJ73" s="83"/>
      <c r="AK73" s="83"/>
      <c r="AL73" s="83"/>
      <c r="AM73" s="83"/>
      <c r="AN73" s="84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s="28" customFormat="1" ht="51.75" customHeight="1" x14ac:dyDescent="0.25">
      <c r="A74" s="60">
        <v>0</v>
      </c>
      <c r="B74" s="60"/>
      <c r="C74" s="60"/>
      <c r="D74" s="60"/>
      <c r="E74" s="60"/>
      <c r="F74" s="60"/>
      <c r="G74" s="53" t="s">
        <v>71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67" t="s">
        <v>72</v>
      </c>
      <c r="AA74" s="67"/>
      <c r="AB74" s="67"/>
      <c r="AC74" s="67"/>
      <c r="AD74" s="67"/>
      <c r="AE74" s="57" t="s">
        <v>73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63">
        <f>AO72/AO77/1000</f>
        <v>77.628793225123502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>
        <f>AO74</f>
        <v>77.628793225123502</v>
      </c>
      <c r="BF74" s="63"/>
      <c r="BG74" s="63"/>
      <c r="BH74" s="63"/>
      <c r="BI74" s="63"/>
      <c r="BJ74" s="63"/>
      <c r="BK74" s="63"/>
      <c r="BL74" s="63"/>
    </row>
    <row r="75" spans="1:79" s="29" customFormat="1" ht="18" customHeight="1" x14ac:dyDescent="0.25">
      <c r="A75" s="78">
        <v>0</v>
      </c>
      <c r="B75" s="78"/>
      <c r="C75" s="78"/>
      <c r="D75" s="78"/>
      <c r="E75" s="78"/>
      <c r="F75" s="78"/>
      <c r="G75" s="79" t="s">
        <v>74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  <c r="Z75" s="75"/>
      <c r="AA75" s="75"/>
      <c r="AB75" s="75"/>
      <c r="AC75" s="75"/>
      <c r="AD75" s="75"/>
      <c r="AE75" s="82"/>
      <c r="AF75" s="83"/>
      <c r="AG75" s="83"/>
      <c r="AH75" s="83"/>
      <c r="AI75" s="83"/>
      <c r="AJ75" s="83"/>
      <c r="AK75" s="83"/>
      <c r="AL75" s="83"/>
      <c r="AM75" s="83"/>
      <c r="AN75" s="84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79" s="28" customFormat="1" ht="18.75" customHeight="1" x14ac:dyDescent="0.25">
      <c r="A76" s="60">
        <v>0</v>
      </c>
      <c r="B76" s="60"/>
      <c r="C76" s="60"/>
      <c r="D76" s="60"/>
      <c r="E76" s="60"/>
      <c r="F76" s="60"/>
      <c r="G76" s="53" t="s">
        <v>75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67" t="s">
        <v>69</v>
      </c>
      <c r="AA76" s="67"/>
      <c r="AB76" s="67"/>
      <c r="AC76" s="67"/>
      <c r="AD76" s="67"/>
      <c r="AE76" s="57" t="s">
        <v>76</v>
      </c>
      <c r="AF76" s="58"/>
      <c r="AG76" s="58"/>
      <c r="AH76" s="58"/>
      <c r="AI76" s="58"/>
      <c r="AJ76" s="58"/>
      <c r="AK76" s="58"/>
      <c r="AL76" s="58"/>
      <c r="AM76" s="58"/>
      <c r="AN76" s="59"/>
      <c r="AO76" s="63">
        <v>14.17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>
        <f>AO76</f>
        <v>14.17</v>
      </c>
      <c r="BF76" s="63"/>
      <c r="BG76" s="63"/>
      <c r="BH76" s="63"/>
      <c r="BI76" s="63"/>
      <c r="BJ76" s="63"/>
      <c r="BK76" s="63"/>
      <c r="BL76" s="63"/>
    </row>
    <row r="77" spans="1:79" s="28" customFormat="1" ht="19.5" customHeight="1" x14ac:dyDescent="0.25">
      <c r="A77" s="60">
        <v>0</v>
      </c>
      <c r="B77" s="60"/>
      <c r="C77" s="60"/>
      <c r="D77" s="60"/>
      <c r="E77" s="60"/>
      <c r="F77" s="60"/>
      <c r="G77" s="53" t="s">
        <v>77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67" t="s">
        <v>69</v>
      </c>
      <c r="AA77" s="67"/>
      <c r="AB77" s="67"/>
      <c r="AC77" s="67"/>
      <c r="AD77" s="67"/>
      <c r="AE77" s="57" t="s">
        <v>78</v>
      </c>
      <c r="AF77" s="58"/>
      <c r="AG77" s="58"/>
      <c r="AH77" s="58"/>
      <c r="AI77" s="58"/>
      <c r="AJ77" s="58"/>
      <c r="AK77" s="58"/>
      <c r="AL77" s="58"/>
      <c r="AM77" s="58"/>
      <c r="AN77" s="59"/>
      <c r="AO77" s="63">
        <f>AO76/2</f>
        <v>7.085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>
        <f>AO77</f>
        <v>7.085</v>
      </c>
      <c r="BF77" s="63"/>
      <c r="BG77" s="63"/>
      <c r="BH77" s="63"/>
      <c r="BI77" s="63"/>
      <c r="BJ77" s="63"/>
      <c r="BK77" s="63"/>
      <c r="BL77" s="63"/>
    </row>
    <row r="78" spans="1:79" s="29" customFormat="1" ht="18" customHeight="1" x14ac:dyDescent="0.25">
      <c r="A78" s="78">
        <v>0</v>
      </c>
      <c r="B78" s="78"/>
      <c r="C78" s="78"/>
      <c r="D78" s="78"/>
      <c r="E78" s="78"/>
      <c r="F78" s="78"/>
      <c r="G78" s="79" t="s">
        <v>79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  <c r="Z78" s="75"/>
      <c r="AA78" s="75"/>
      <c r="AB78" s="75"/>
      <c r="AC78" s="75"/>
      <c r="AD78" s="75"/>
      <c r="AE78" s="82"/>
      <c r="AF78" s="83"/>
      <c r="AG78" s="83"/>
      <c r="AH78" s="83"/>
      <c r="AI78" s="83"/>
      <c r="AJ78" s="83"/>
      <c r="AK78" s="83"/>
      <c r="AL78" s="83"/>
      <c r="AM78" s="83"/>
      <c r="AN78" s="84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79" s="28" customFormat="1" ht="66" customHeight="1" x14ac:dyDescent="0.25">
      <c r="A79" s="60">
        <v>0</v>
      </c>
      <c r="B79" s="60"/>
      <c r="C79" s="60"/>
      <c r="D79" s="60"/>
      <c r="E79" s="60"/>
      <c r="F79" s="60"/>
      <c r="G79" s="53" t="s">
        <v>97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67" t="s">
        <v>80</v>
      </c>
      <c r="AA79" s="67"/>
      <c r="AB79" s="67"/>
      <c r="AC79" s="67"/>
      <c r="AD79" s="67"/>
      <c r="AE79" s="57" t="s">
        <v>78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63">
        <v>50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>
        <f>AO79</f>
        <v>50</v>
      </c>
      <c r="BF79" s="63"/>
      <c r="BG79" s="63"/>
      <c r="BH79" s="63"/>
      <c r="BI79" s="63"/>
      <c r="BJ79" s="63"/>
      <c r="BK79" s="63"/>
      <c r="BL79" s="63"/>
    </row>
    <row r="80" spans="1:79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60" t="s">
        <v>28</v>
      </c>
      <c r="B81" s="60"/>
      <c r="C81" s="60"/>
      <c r="D81" s="60"/>
      <c r="E81" s="60"/>
      <c r="F81" s="60"/>
      <c r="G81" s="64" t="s">
        <v>44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60" t="s">
        <v>2</v>
      </c>
      <c r="AA81" s="60"/>
      <c r="AB81" s="60"/>
      <c r="AC81" s="60"/>
      <c r="AD81" s="60"/>
      <c r="AE81" s="60" t="s">
        <v>1</v>
      </c>
      <c r="AF81" s="60"/>
      <c r="AG81" s="60"/>
      <c r="AH81" s="60"/>
      <c r="AI81" s="60"/>
      <c r="AJ81" s="60"/>
      <c r="AK81" s="60"/>
      <c r="AL81" s="60"/>
      <c r="AM81" s="60"/>
      <c r="AN81" s="60"/>
      <c r="AO81" s="64" t="s">
        <v>29</v>
      </c>
      <c r="AP81" s="65"/>
      <c r="AQ81" s="65"/>
      <c r="AR81" s="65"/>
      <c r="AS81" s="65"/>
      <c r="AT81" s="65"/>
      <c r="AU81" s="65"/>
      <c r="AV81" s="66"/>
      <c r="AW81" s="64" t="s">
        <v>30</v>
      </c>
      <c r="AX81" s="65"/>
      <c r="AY81" s="65"/>
      <c r="AZ81" s="65"/>
      <c r="BA81" s="65"/>
      <c r="BB81" s="65"/>
      <c r="BC81" s="65"/>
      <c r="BD81" s="66"/>
      <c r="BE81" s="64" t="s">
        <v>27</v>
      </c>
      <c r="BF81" s="65"/>
      <c r="BG81" s="65"/>
      <c r="BH81" s="65"/>
      <c r="BI81" s="65"/>
      <c r="BJ81" s="65"/>
      <c r="BK81" s="65"/>
      <c r="BL81" s="66"/>
    </row>
    <row r="82" spans="1:64" s="28" customFormat="1" ht="18" customHeight="1" x14ac:dyDescent="0.25">
      <c r="A82" s="60">
        <v>1</v>
      </c>
      <c r="B82" s="60"/>
      <c r="C82" s="60"/>
      <c r="D82" s="60"/>
      <c r="E82" s="60"/>
      <c r="F82" s="60"/>
      <c r="G82" s="64">
        <v>2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60">
        <v>3</v>
      </c>
      <c r="AA82" s="60"/>
      <c r="AB82" s="60"/>
      <c r="AC82" s="60"/>
      <c r="AD82" s="60"/>
      <c r="AE82" s="60">
        <v>4</v>
      </c>
      <c r="AF82" s="60"/>
      <c r="AG82" s="60"/>
      <c r="AH82" s="60"/>
      <c r="AI82" s="60"/>
      <c r="AJ82" s="60"/>
      <c r="AK82" s="60"/>
      <c r="AL82" s="60"/>
      <c r="AM82" s="60"/>
      <c r="AN82" s="60"/>
      <c r="AO82" s="60">
        <v>5</v>
      </c>
      <c r="AP82" s="60"/>
      <c r="AQ82" s="60"/>
      <c r="AR82" s="60"/>
      <c r="AS82" s="60"/>
      <c r="AT82" s="60"/>
      <c r="AU82" s="60"/>
      <c r="AV82" s="60"/>
      <c r="AW82" s="60">
        <v>6</v>
      </c>
      <c r="AX82" s="60"/>
      <c r="AY82" s="60"/>
      <c r="AZ82" s="60"/>
      <c r="BA82" s="60"/>
      <c r="BB82" s="60"/>
      <c r="BC82" s="60"/>
      <c r="BD82" s="60"/>
      <c r="BE82" s="60">
        <v>7</v>
      </c>
      <c r="BF82" s="60"/>
      <c r="BG82" s="60"/>
      <c r="BH82" s="60"/>
      <c r="BI82" s="60"/>
      <c r="BJ82" s="60"/>
      <c r="BK82" s="60"/>
      <c r="BL82" s="60"/>
    </row>
    <row r="83" spans="1:64" s="28" customFormat="1" ht="18" customHeight="1" x14ac:dyDescent="0.25">
      <c r="A83" s="64"/>
      <c r="B83" s="65"/>
      <c r="C83" s="65"/>
      <c r="D83" s="65"/>
      <c r="E83" s="65"/>
      <c r="F83" s="66"/>
      <c r="G83" s="69" t="s">
        <v>100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1"/>
      <c r="AO83" s="64"/>
      <c r="AP83" s="65"/>
      <c r="AQ83" s="65"/>
      <c r="AR83" s="65"/>
      <c r="AS83" s="65"/>
      <c r="AT83" s="65"/>
      <c r="AU83" s="65"/>
      <c r="AV83" s="66"/>
      <c r="AW83" s="64"/>
      <c r="AX83" s="65"/>
      <c r="AY83" s="65"/>
      <c r="AZ83" s="65"/>
      <c r="BA83" s="65"/>
      <c r="BB83" s="65"/>
      <c r="BC83" s="65"/>
      <c r="BD83" s="66"/>
      <c r="BE83" s="64"/>
      <c r="BF83" s="65"/>
      <c r="BG83" s="65"/>
      <c r="BH83" s="65"/>
      <c r="BI83" s="65"/>
      <c r="BJ83" s="65"/>
      <c r="BK83" s="65"/>
      <c r="BL83" s="66"/>
    </row>
    <row r="84" spans="1:64" s="28" customFormat="1" ht="18" customHeight="1" x14ac:dyDescent="0.25">
      <c r="A84" s="78">
        <v>0</v>
      </c>
      <c r="B84" s="78"/>
      <c r="C84" s="78"/>
      <c r="D84" s="78"/>
      <c r="E84" s="78"/>
      <c r="F84" s="78"/>
      <c r="G84" s="79" t="s">
        <v>65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5"/>
      <c r="AA84" s="75"/>
      <c r="AB84" s="75"/>
      <c r="AC84" s="75"/>
      <c r="AD84" s="75"/>
      <c r="AE84" s="76"/>
      <c r="AF84" s="76"/>
      <c r="AG84" s="76"/>
      <c r="AH84" s="76"/>
      <c r="AI84" s="76"/>
      <c r="AJ84" s="76"/>
      <c r="AK84" s="76"/>
      <c r="AL84" s="76"/>
      <c r="AM84" s="76"/>
      <c r="AN84" s="77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s="28" customFormat="1" ht="51.75" customHeight="1" x14ac:dyDescent="0.25">
      <c r="A85" s="60">
        <v>0</v>
      </c>
      <c r="B85" s="60"/>
      <c r="C85" s="60"/>
      <c r="D85" s="60"/>
      <c r="E85" s="60"/>
      <c r="F85" s="60"/>
      <c r="G85" s="53" t="s">
        <v>106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67" t="s">
        <v>69</v>
      </c>
      <c r="AA85" s="67"/>
      <c r="AB85" s="67"/>
      <c r="AC85" s="67"/>
      <c r="AD85" s="67"/>
      <c r="AE85" s="57" t="s">
        <v>94</v>
      </c>
      <c r="AF85" s="58"/>
      <c r="AG85" s="58"/>
      <c r="AH85" s="58"/>
      <c r="AI85" s="58"/>
      <c r="AJ85" s="58"/>
      <c r="AK85" s="58"/>
      <c r="AL85" s="58"/>
      <c r="AM85" s="58"/>
      <c r="AN85" s="59"/>
      <c r="AO85" s="63"/>
      <c r="AP85" s="63"/>
      <c r="AQ85" s="63"/>
      <c r="AR85" s="63"/>
      <c r="AS85" s="63"/>
      <c r="AT85" s="63"/>
      <c r="AU85" s="63"/>
      <c r="AV85" s="63"/>
      <c r="AW85" s="63">
        <f>2000000-811467+1034071</f>
        <v>2222604</v>
      </c>
      <c r="AX85" s="63"/>
      <c r="AY85" s="63"/>
      <c r="AZ85" s="63"/>
      <c r="BA85" s="63"/>
      <c r="BB85" s="63"/>
      <c r="BC85" s="63"/>
      <c r="BD85" s="63"/>
      <c r="BE85" s="63">
        <f>AW85</f>
        <v>2222604</v>
      </c>
      <c r="BF85" s="63"/>
      <c r="BG85" s="63"/>
      <c r="BH85" s="63"/>
      <c r="BI85" s="63"/>
      <c r="BJ85" s="63"/>
      <c r="BK85" s="63"/>
      <c r="BL85" s="63"/>
    </row>
    <row r="86" spans="1:64" s="28" customFormat="1" ht="51.75" customHeight="1" x14ac:dyDescent="0.25">
      <c r="A86" s="60"/>
      <c r="B86" s="60"/>
      <c r="C86" s="60"/>
      <c r="D86" s="60"/>
      <c r="E86" s="60"/>
      <c r="F86" s="60"/>
      <c r="G86" s="53" t="s">
        <v>127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67" t="s">
        <v>69</v>
      </c>
      <c r="AA86" s="67"/>
      <c r="AB86" s="67"/>
      <c r="AC86" s="67"/>
      <c r="AD86" s="67"/>
      <c r="AE86" s="57" t="s">
        <v>94</v>
      </c>
      <c r="AF86" s="58"/>
      <c r="AG86" s="58"/>
      <c r="AH86" s="58"/>
      <c r="AI86" s="58"/>
      <c r="AJ86" s="58"/>
      <c r="AK86" s="58"/>
      <c r="AL86" s="58"/>
      <c r="AM86" s="58"/>
      <c r="AN86" s="59"/>
      <c r="AO86" s="63"/>
      <c r="AP86" s="63"/>
      <c r="AQ86" s="63"/>
      <c r="AR86" s="63"/>
      <c r="AS86" s="63"/>
      <c r="AT86" s="63"/>
      <c r="AU86" s="63"/>
      <c r="AV86" s="63"/>
      <c r="AW86" s="72">
        <v>100000</v>
      </c>
      <c r="AX86" s="73"/>
      <c r="AY86" s="73"/>
      <c r="AZ86" s="73"/>
      <c r="BA86" s="73"/>
      <c r="BB86" s="73"/>
      <c r="BC86" s="73"/>
      <c r="BD86" s="74"/>
      <c r="BE86" s="63">
        <f>AW86</f>
        <v>100000</v>
      </c>
      <c r="BF86" s="63"/>
      <c r="BG86" s="63"/>
      <c r="BH86" s="63"/>
      <c r="BI86" s="63"/>
      <c r="BJ86" s="63"/>
      <c r="BK86" s="63"/>
      <c r="BL86" s="63"/>
    </row>
    <row r="87" spans="1:64" s="28" customFormat="1" ht="18" customHeight="1" x14ac:dyDescent="0.25">
      <c r="A87" s="78">
        <v>0</v>
      </c>
      <c r="B87" s="78"/>
      <c r="C87" s="78"/>
      <c r="D87" s="78"/>
      <c r="E87" s="78"/>
      <c r="F87" s="78"/>
      <c r="G87" s="79" t="s">
        <v>70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6"/>
      <c r="Z87" s="75"/>
      <c r="AA87" s="75"/>
      <c r="AB87" s="75"/>
      <c r="AC87" s="75"/>
      <c r="AD87" s="75"/>
      <c r="AE87" s="82"/>
      <c r="AF87" s="83"/>
      <c r="AG87" s="83"/>
      <c r="AH87" s="83"/>
      <c r="AI87" s="83"/>
      <c r="AJ87" s="83"/>
      <c r="AK87" s="83"/>
      <c r="AL87" s="83"/>
      <c r="AM87" s="83"/>
      <c r="AN87" s="84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</row>
    <row r="88" spans="1:64" s="28" customFormat="1" ht="54" customHeight="1" x14ac:dyDescent="0.25">
      <c r="A88" s="78"/>
      <c r="B88" s="78"/>
      <c r="C88" s="78"/>
      <c r="D88" s="78"/>
      <c r="E88" s="78"/>
      <c r="F88" s="78"/>
      <c r="G88" s="53" t="s">
        <v>102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67" t="s">
        <v>67</v>
      </c>
      <c r="AA88" s="67"/>
      <c r="AB88" s="67"/>
      <c r="AC88" s="67"/>
      <c r="AD88" s="67"/>
      <c r="AE88" s="57" t="s">
        <v>98</v>
      </c>
      <c r="AF88" s="58"/>
      <c r="AG88" s="58"/>
      <c r="AH88" s="58"/>
      <c r="AI88" s="58"/>
      <c r="AJ88" s="58"/>
      <c r="AK88" s="58"/>
      <c r="AL88" s="58"/>
      <c r="AM88" s="58"/>
      <c r="AN88" s="59"/>
      <c r="AO88" s="63"/>
      <c r="AP88" s="63"/>
      <c r="AQ88" s="63"/>
      <c r="AR88" s="63"/>
      <c r="AS88" s="63"/>
      <c r="AT88" s="63"/>
      <c r="AU88" s="63"/>
      <c r="AV88" s="63"/>
      <c r="AW88" s="68">
        <v>2</v>
      </c>
      <c r="AX88" s="68"/>
      <c r="AY88" s="68"/>
      <c r="AZ88" s="68"/>
      <c r="BA88" s="68"/>
      <c r="BB88" s="68"/>
      <c r="BC88" s="68"/>
      <c r="BD88" s="68"/>
      <c r="BE88" s="68">
        <f>AW88</f>
        <v>2</v>
      </c>
      <c r="BF88" s="68"/>
      <c r="BG88" s="68"/>
      <c r="BH88" s="68"/>
      <c r="BI88" s="68"/>
      <c r="BJ88" s="68"/>
      <c r="BK88" s="68"/>
      <c r="BL88" s="68"/>
    </row>
    <row r="89" spans="1:64" s="28" customFormat="1" ht="54" customHeight="1" x14ac:dyDescent="0.25">
      <c r="A89" s="78"/>
      <c r="B89" s="78"/>
      <c r="C89" s="78"/>
      <c r="D89" s="78"/>
      <c r="E89" s="78"/>
      <c r="F89" s="78"/>
      <c r="G89" s="53" t="s">
        <v>119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7" t="s">
        <v>67</v>
      </c>
      <c r="AA89" s="67"/>
      <c r="AB89" s="67"/>
      <c r="AC89" s="67"/>
      <c r="AD89" s="67"/>
      <c r="AE89" s="57" t="s">
        <v>120</v>
      </c>
      <c r="AF89" s="168"/>
      <c r="AG89" s="168"/>
      <c r="AH89" s="168"/>
      <c r="AI89" s="168"/>
      <c r="AJ89" s="168"/>
      <c r="AK89" s="168"/>
      <c r="AL89" s="168"/>
      <c r="AM89" s="168"/>
      <c r="AN89" s="169"/>
      <c r="AO89" s="63"/>
      <c r="AP89" s="63"/>
      <c r="AQ89" s="63"/>
      <c r="AR89" s="63"/>
      <c r="AS89" s="63"/>
      <c r="AT89" s="63"/>
      <c r="AU89" s="63"/>
      <c r="AV89" s="63"/>
      <c r="AW89" s="68">
        <v>1</v>
      </c>
      <c r="AX89" s="68"/>
      <c r="AY89" s="68"/>
      <c r="AZ89" s="68"/>
      <c r="BA89" s="68"/>
      <c r="BB89" s="68"/>
      <c r="BC89" s="68"/>
      <c r="BD89" s="68"/>
      <c r="BE89" s="68">
        <f>AW89</f>
        <v>1</v>
      </c>
      <c r="BF89" s="68"/>
      <c r="BG89" s="68"/>
      <c r="BH89" s="68"/>
      <c r="BI89" s="68"/>
      <c r="BJ89" s="68"/>
      <c r="BK89" s="68"/>
      <c r="BL89" s="68"/>
    </row>
    <row r="90" spans="1:64" s="28" customFormat="1" ht="18" customHeight="1" x14ac:dyDescent="0.25">
      <c r="A90" s="78">
        <v>0</v>
      </c>
      <c r="B90" s="78"/>
      <c r="C90" s="78"/>
      <c r="D90" s="78"/>
      <c r="E90" s="78"/>
      <c r="F90" s="78"/>
      <c r="G90" s="79" t="s">
        <v>74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6"/>
      <c r="Z90" s="75"/>
      <c r="AA90" s="75"/>
      <c r="AB90" s="75"/>
      <c r="AC90" s="75"/>
      <c r="AD90" s="75"/>
      <c r="AE90" s="82"/>
      <c r="AF90" s="83"/>
      <c r="AG90" s="83"/>
      <c r="AH90" s="83"/>
      <c r="AI90" s="83"/>
      <c r="AJ90" s="83"/>
      <c r="AK90" s="83"/>
      <c r="AL90" s="83"/>
      <c r="AM90" s="83"/>
      <c r="AN90" s="84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s="28" customFormat="1" ht="55.5" customHeight="1" x14ac:dyDescent="0.25">
      <c r="A91" s="78"/>
      <c r="B91" s="78"/>
      <c r="C91" s="78"/>
      <c r="D91" s="78"/>
      <c r="E91" s="78"/>
      <c r="F91" s="78"/>
      <c r="G91" s="53" t="s">
        <v>101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67" t="s">
        <v>69</v>
      </c>
      <c r="AA91" s="67"/>
      <c r="AB91" s="67"/>
      <c r="AC91" s="67"/>
      <c r="AD91" s="67"/>
      <c r="AE91" s="57" t="s">
        <v>78</v>
      </c>
      <c r="AF91" s="58"/>
      <c r="AG91" s="58"/>
      <c r="AH91" s="58"/>
      <c r="AI91" s="58"/>
      <c r="AJ91" s="58"/>
      <c r="AK91" s="58"/>
      <c r="AL91" s="58"/>
      <c r="AM91" s="58"/>
      <c r="AN91" s="59"/>
      <c r="AO91" s="63"/>
      <c r="AP91" s="63"/>
      <c r="AQ91" s="63"/>
      <c r="AR91" s="63"/>
      <c r="AS91" s="63"/>
      <c r="AT91" s="63"/>
      <c r="AU91" s="63"/>
      <c r="AV91" s="63"/>
      <c r="AW91" s="63">
        <f>AW85/AW88</f>
        <v>1111302</v>
      </c>
      <c r="AX91" s="63"/>
      <c r="AY91" s="63"/>
      <c r="AZ91" s="63"/>
      <c r="BA91" s="63"/>
      <c r="BB91" s="63"/>
      <c r="BC91" s="63"/>
      <c r="BD91" s="63"/>
      <c r="BE91" s="63">
        <f>AW91</f>
        <v>1111302</v>
      </c>
      <c r="BF91" s="63"/>
      <c r="BG91" s="63"/>
      <c r="BH91" s="63"/>
      <c r="BI91" s="63"/>
      <c r="BJ91" s="63"/>
      <c r="BK91" s="63"/>
      <c r="BL91" s="63"/>
    </row>
    <row r="92" spans="1:64" s="28" customFormat="1" ht="35.25" customHeight="1" x14ac:dyDescent="0.25">
      <c r="A92" s="78"/>
      <c r="B92" s="78"/>
      <c r="C92" s="78"/>
      <c r="D92" s="78"/>
      <c r="E92" s="78"/>
      <c r="F92" s="78"/>
      <c r="G92" s="53" t="s">
        <v>121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7" t="s">
        <v>69</v>
      </c>
      <c r="AA92" s="67"/>
      <c r="AB92" s="67"/>
      <c r="AC92" s="67"/>
      <c r="AD92" s="67"/>
      <c r="AE92" s="57" t="s">
        <v>78</v>
      </c>
      <c r="AF92" s="58"/>
      <c r="AG92" s="58"/>
      <c r="AH92" s="58"/>
      <c r="AI92" s="58"/>
      <c r="AJ92" s="58"/>
      <c r="AK92" s="58"/>
      <c r="AL92" s="58"/>
      <c r="AM92" s="58"/>
      <c r="AN92" s="59"/>
      <c r="AO92" s="63"/>
      <c r="AP92" s="63"/>
      <c r="AQ92" s="63"/>
      <c r="AR92" s="63"/>
      <c r="AS92" s="63"/>
      <c r="AT92" s="63"/>
      <c r="AU92" s="63"/>
      <c r="AV92" s="63"/>
      <c r="AW92" s="72">
        <f>AW86/AW89</f>
        <v>100000</v>
      </c>
      <c r="AX92" s="73"/>
      <c r="AY92" s="73"/>
      <c r="AZ92" s="73"/>
      <c r="BA92" s="73"/>
      <c r="BB92" s="73"/>
      <c r="BC92" s="73"/>
      <c r="BD92" s="74"/>
      <c r="BE92" s="63">
        <f>AW92</f>
        <v>100000</v>
      </c>
      <c r="BF92" s="63"/>
      <c r="BG92" s="63"/>
      <c r="BH92" s="63"/>
      <c r="BI92" s="63"/>
      <c r="BJ92" s="63"/>
      <c r="BK92" s="63"/>
      <c r="BL92" s="63"/>
    </row>
    <row r="93" spans="1:64" s="28" customFormat="1" ht="18" customHeight="1" x14ac:dyDescent="0.25">
      <c r="A93" s="78">
        <v>0</v>
      </c>
      <c r="B93" s="78"/>
      <c r="C93" s="78"/>
      <c r="D93" s="78"/>
      <c r="E93" s="78"/>
      <c r="F93" s="78"/>
      <c r="G93" s="79" t="s">
        <v>79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6"/>
      <c r="Z93" s="75"/>
      <c r="AA93" s="75"/>
      <c r="AB93" s="75"/>
      <c r="AC93" s="75"/>
      <c r="AD93" s="75"/>
      <c r="AE93" s="82"/>
      <c r="AF93" s="83"/>
      <c r="AG93" s="83"/>
      <c r="AH93" s="83"/>
      <c r="AI93" s="83"/>
      <c r="AJ93" s="83"/>
      <c r="AK93" s="83"/>
      <c r="AL93" s="83"/>
      <c r="AM93" s="83"/>
      <c r="AN93" s="84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</row>
    <row r="94" spans="1:64" s="28" customFormat="1" ht="84.75" customHeight="1" x14ac:dyDescent="0.25">
      <c r="A94" s="78"/>
      <c r="B94" s="78"/>
      <c r="C94" s="78"/>
      <c r="D94" s="78"/>
      <c r="E94" s="78"/>
      <c r="F94" s="78"/>
      <c r="G94" s="53" t="s">
        <v>103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67" t="s">
        <v>80</v>
      </c>
      <c r="AA94" s="67"/>
      <c r="AB94" s="67"/>
      <c r="AC94" s="67"/>
      <c r="AD94" s="67"/>
      <c r="AE94" s="57" t="s">
        <v>78</v>
      </c>
      <c r="AF94" s="58"/>
      <c r="AG94" s="58"/>
      <c r="AH94" s="58"/>
      <c r="AI94" s="58"/>
      <c r="AJ94" s="58"/>
      <c r="AK94" s="58"/>
      <c r="AL94" s="58"/>
      <c r="AM94" s="58"/>
      <c r="AN94" s="59"/>
      <c r="AO94" s="63"/>
      <c r="AP94" s="63"/>
      <c r="AQ94" s="63"/>
      <c r="AR94" s="63"/>
      <c r="AS94" s="63"/>
      <c r="AT94" s="63"/>
      <c r="AU94" s="63"/>
      <c r="AV94" s="63"/>
      <c r="AW94" s="63">
        <f>AW88/2*100</f>
        <v>100</v>
      </c>
      <c r="AX94" s="63"/>
      <c r="AY94" s="63"/>
      <c r="AZ94" s="63"/>
      <c r="BA94" s="63"/>
      <c r="BB94" s="63"/>
      <c r="BC94" s="63"/>
      <c r="BD94" s="63"/>
      <c r="BE94" s="63">
        <v>100</v>
      </c>
      <c r="BF94" s="63"/>
      <c r="BG94" s="63"/>
      <c r="BH94" s="63"/>
      <c r="BI94" s="63"/>
      <c r="BJ94" s="63"/>
      <c r="BK94" s="63"/>
      <c r="BL94" s="63"/>
    </row>
    <row r="95" spans="1:64" s="28" customFormat="1" ht="12.75" customHeight="1" x14ac:dyDescent="0.25">
      <c r="A95" s="45"/>
      <c r="B95" s="45"/>
      <c r="C95" s="45"/>
      <c r="D95" s="45"/>
      <c r="E95" s="45"/>
      <c r="F95" s="45"/>
      <c r="G95" s="46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8"/>
      <c r="AA95" s="48"/>
      <c r="AB95" s="48"/>
      <c r="AC95" s="48"/>
      <c r="AD95" s="48"/>
      <c r="AE95" s="48"/>
      <c r="AF95" s="49"/>
      <c r="AG95" s="49"/>
      <c r="AH95" s="49"/>
      <c r="AI95" s="49"/>
      <c r="AJ95" s="49"/>
      <c r="AK95" s="49"/>
      <c r="AL95" s="49"/>
      <c r="AM95" s="49"/>
      <c r="AN95" s="4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</row>
    <row r="96" spans="1:64" s="28" customFormat="1" ht="35.25" customHeight="1" x14ac:dyDescent="0.25">
      <c r="A96" s="60" t="s">
        <v>28</v>
      </c>
      <c r="B96" s="60"/>
      <c r="C96" s="60"/>
      <c r="D96" s="60"/>
      <c r="E96" s="60"/>
      <c r="F96" s="60"/>
      <c r="G96" s="64" t="s">
        <v>44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6"/>
      <c r="Z96" s="60" t="s">
        <v>2</v>
      </c>
      <c r="AA96" s="60"/>
      <c r="AB96" s="60"/>
      <c r="AC96" s="60"/>
      <c r="AD96" s="60"/>
      <c r="AE96" s="60" t="s">
        <v>1</v>
      </c>
      <c r="AF96" s="60"/>
      <c r="AG96" s="60"/>
      <c r="AH96" s="60"/>
      <c r="AI96" s="60"/>
      <c r="AJ96" s="60"/>
      <c r="AK96" s="60"/>
      <c r="AL96" s="60"/>
      <c r="AM96" s="60"/>
      <c r="AN96" s="60"/>
      <c r="AO96" s="64" t="s">
        <v>29</v>
      </c>
      <c r="AP96" s="65"/>
      <c r="AQ96" s="65"/>
      <c r="AR96" s="65"/>
      <c r="AS96" s="65"/>
      <c r="AT96" s="65"/>
      <c r="AU96" s="65"/>
      <c r="AV96" s="66"/>
      <c r="AW96" s="64" t="s">
        <v>30</v>
      </c>
      <c r="AX96" s="65"/>
      <c r="AY96" s="65"/>
      <c r="AZ96" s="65"/>
      <c r="BA96" s="65"/>
      <c r="BB96" s="65"/>
      <c r="BC96" s="65"/>
      <c r="BD96" s="66"/>
      <c r="BE96" s="64" t="s">
        <v>27</v>
      </c>
      <c r="BF96" s="65"/>
      <c r="BG96" s="65"/>
      <c r="BH96" s="65"/>
      <c r="BI96" s="65"/>
      <c r="BJ96" s="65"/>
      <c r="BK96" s="65"/>
      <c r="BL96" s="66"/>
    </row>
    <row r="97" spans="1:71" s="28" customFormat="1" ht="18.95" customHeight="1" x14ac:dyDescent="0.25">
      <c r="A97" s="60">
        <v>1</v>
      </c>
      <c r="B97" s="60"/>
      <c r="C97" s="60"/>
      <c r="D97" s="60"/>
      <c r="E97" s="60"/>
      <c r="F97" s="60"/>
      <c r="G97" s="64">
        <v>2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6"/>
      <c r="Z97" s="60">
        <v>3</v>
      </c>
      <c r="AA97" s="60"/>
      <c r="AB97" s="60"/>
      <c r="AC97" s="60"/>
      <c r="AD97" s="60"/>
      <c r="AE97" s="60">
        <v>4</v>
      </c>
      <c r="AF97" s="60"/>
      <c r="AG97" s="60"/>
      <c r="AH97" s="60"/>
      <c r="AI97" s="60"/>
      <c r="AJ97" s="60"/>
      <c r="AK97" s="60"/>
      <c r="AL97" s="60"/>
      <c r="AM97" s="60"/>
      <c r="AN97" s="60"/>
      <c r="AO97" s="60">
        <v>5</v>
      </c>
      <c r="AP97" s="60"/>
      <c r="AQ97" s="60"/>
      <c r="AR97" s="60"/>
      <c r="AS97" s="60"/>
      <c r="AT97" s="60"/>
      <c r="AU97" s="60"/>
      <c r="AV97" s="60"/>
      <c r="AW97" s="60">
        <v>6</v>
      </c>
      <c r="AX97" s="60"/>
      <c r="AY97" s="60"/>
      <c r="AZ97" s="60"/>
      <c r="BA97" s="60"/>
      <c r="BB97" s="60"/>
      <c r="BC97" s="60"/>
      <c r="BD97" s="60"/>
      <c r="BE97" s="60">
        <v>7</v>
      </c>
      <c r="BF97" s="60"/>
      <c r="BG97" s="60"/>
      <c r="BH97" s="60"/>
      <c r="BI97" s="60"/>
      <c r="BJ97" s="60"/>
      <c r="BK97" s="60"/>
      <c r="BL97" s="60"/>
    </row>
    <row r="98" spans="1:71" s="28" customFormat="1" ht="18.95" customHeight="1" x14ac:dyDescent="0.25">
      <c r="A98" s="64"/>
      <c r="B98" s="65"/>
      <c r="C98" s="65"/>
      <c r="D98" s="65"/>
      <c r="E98" s="65"/>
      <c r="F98" s="66"/>
      <c r="G98" s="69" t="s">
        <v>107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1"/>
      <c r="AE98" s="64"/>
      <c r="AF98" s="65"/>
      <c r="AG98" s="65"/>
      <c r="AH98" s="65"/>
      <c r="AI98" s="65"/>
      <c r="AJ98" s="65"/>
      <c r="AK98" s="65"/>
      <c r="AL98" s="65"/>
      <c r="AM98" s="65"/>
      <c r="AN98" s="66"/>
      <c r="AO98" s="64"/>
      <c r="AP98" s="65"/>
      <c r="AQ98" s="65"/>
      <c r="AR98" s="65"/>
      <c r="AS98" s="65"/>
      <c r="AT98" s="65"/>
      <c r="AU98" s="65"/>
      <c r="AV98" s="66"/>
      <c r="AW98" s="64"/>
      <c r="AX98" s="65"/>
      <c r="AY98" s="65"/>
      <c r="AZ98" s="65"/>
      <c r="BA98" s="65"/>
      <c r="BB98" s="65"/>
      <c r="BC98" s="65"/>
      <c r="BD98" s="66"/>
      <c r="BE98" s="64"/>
      <c r="BF98" s="65"/>
      <c r="BG98" s="65"/>
      <c r="BH98" s="65"/>
      <c r="BI98" s="65"/>
      <c r="BJ98" s="65"/>
      <c r="BK98" s="65"/>
      <c r="BL98" s="66"/>
    </row>
    <row r="99" spans="1:71" s="28" customFormat="1" ht="18.95" customHeight="1" x14ac:dyDescent="0.25">
      <c r="A99" s="78">
        <v>0</v>
      </c>
      <c r="B99" s="78"/>
      <c r="C99" s="78"/>
      <c r="D99" s="78"/>
      <c r="E99" s="78"/>
      <c r="F99" s="78"/>
      <c r="G99" s="77" t="s">
        <v>65</v>
      </c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3"/>
      <c r="Z99" s="75"/>
      <c r="AA99" s="75"/>
      <c r="AB99" s="75"/>
      <c r="AC99" s="75"/>
      <c r="AD99" s="75"/>
      <c r="AE99" s="76"/>
      <c r="AF99" s="76"/>
      <c r="AG99" s="76"/>
      <c r="AH99" s="76"/>
      <c r="AI99" s="76"/>
      <c r="AJ99" s="76"/>
      <c r="AK99" s="76"/>
      <c r="AL99" s="76"/>
      <c r="AM99" s="76"/>
      <c r="AN99" s="77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</row>
    <row r="100" spans="1:71" s="28" customFormat="1" ht="21.75" customHeight="1" x14ac:dyDescent="0.25">
      <c r="A100" s="60">
        <v>0</v>
      </c>
      <c r="B100" s="60"/>
      <c r="C100" s="60"/>
      <c r="D100" s="60"/>
      <c r="E100" s="60"/>
      <c r="F100" s="60"/>
      <c r="G100" s="118" t="s">
        <v>68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20"/>
      <c r="Z100" s="67" t="s">
        <v>69</v>
      </c>
      <c r="AA100" s="67"/>
      <c r="AB100" s="67"/>
      <c r="AC100" s="67"/>
      <c r="AD100" s="67"/>
      <c r="AE100" s="57" t="s">
        <v>94</v>
      </c>
      <c r="AF100" s="58"/>
      <c r="AG100" s="58"/>
      <c r="AH100" s="58"/>
      <c r="AI100" s="58"/>
      <c r="AJ100" s="58"/>
      <c r="AK100" s="58"/>
      <c r="AL100" s="58"/>
      <c r="AM100" s="58"/>
      <c r="AN100" s="59"/>
      <c r="AO100" s="63">
        <f>24400000+6000000</f>
        <v>30400000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>
        <f>AO100+AW100</f>
        <v>30400000</v>
      </c>
      <c r="BF100" s="63"/>
      <c r="BG100" s="63"/>
      <c r="BH100" s="63"/>
      <c r="BI100" s="63"/>
      <c r="BJ100" s="63"/>
      <c r="BK100" s="63"/>
      <c r="BL100" s="63"/>
    </row>
    <row r="101" spans="1:71" s="28" customFormat="1" ht="33" customHeight="1" x14ac:dyDescent="0.25">
      <c r="A101" s="60"/>
      <c r="B101" s="60"/>
      <c r="C101" s="60"/>
      <c r="D101" s="60"/>
      <c r="E101" s="60"/>
      <c r="F101" s="60"/>
      <c r="G101" s="53" t="s">
        <v>122</v>
      </c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2"/>
      <c r="Z101" s="67" t="s">
        <v>69</v>
      </c>
      <c r="AA101" s="67"/>
      <c r="AB101" s="67"/>
      <c r="AC101" s="67"/>
      <c r="AD101" s="67"/>
      <c r="AE101" s="57" t="s">
        <v>94</v>
      </c>
      <c r="AF101" s="58"/>
      <c r="AG101" s="58"/>
      <c r="AH101" s="58"/>
      <c r="AI101" s="58"/>
      <c r="AJ101" s="58"/>
      <c r="AK101" s="58"/>
      <c r="AL101" s="58"/>
      <c r="AM101" s="58"/>
      <c r="AN101" s="59"/>
      <c r="AO101" s="63">
        <f>1209100-529100</f>
        <v>680000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>
        <f>AO101+AW101</f>
        <v>680000</v>
      </c>
      <c r="BF101" s="63"/>
      <c r="BG101" s="63"/>
      <c r="BH101" s="63"/>
      <c r="BI101" s="63"/>
      <c r="BJ101" s="63"/>
      <c r="BK101" s="63"/>
      <c r="BL101" s="63"/>
    </row>
    <row r="102" spans="1:71" s="28" customFormat="1" ht="33.75" customHeight="1" x14ac:dyDescent="0.25">
      <c r="A102" s="60">
        <v>0</v>
      </c>
      <c r="B102" s="60"/>
      <c r="C102" s="60"/>
      <c r="D102" s="60"/>
      <c r="E102" s="60"/>
      <c r="F102" s="60"/>
      <c r="G102" s="118" t="s">
        <v>109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20"/>
      <c r="Z102" s="67" t="s">
        <v>67</v>
      </c>
      <c r="AA102" s="67"/>
      <c r="AB102" s="67"/>
      <c r="AC102" s="67"/>
      <c r="AD102" s="67"/>
      <c r="AE102" s="57" t="s">
        <v>110</v>
      </c>
      <c r="AF102" s="58"/>
      <c r="AG102" s="58"/>
      <c r="AH102" s="58"/>
      <c r="AI102" s="58"/>
      <c r="AJ102" s="58"/>
      <c r="AK102" s="58"/>
      <c r="AL102" s="58"/>
      <c r="AM102" s="58"/>
      <c r="AN102" s="59"/>
      <c r="AO102" s="68">
        <v>1</v>
      </c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>
        <f t="shared" ref="BE102:BE110" si="0">AO102+AW102</f>
        <v>1</v>
      </c>
      <c r="BF102" s="68"/>
      <c r="BG102" s="68"/>
      <c r="BH102" s="68"/>
      <c r="BI102" s="68"/>
      <c r="BJ102" s="68"/>
      <c r="BK102" s="68"/>
      <c r="BL102" s="68"/>
    </row>
    <row r="103" spans="1:71" s="28" customFormat="1" ht="18" customHeight="1" x14ac:dyDescent="0.25">
      <c r="A103" s="78">
        <v>0</v>
      </c>
      <c r="B103" s="78"/>
      <c r="C103" s="78"/>
      <c r="D103" s="78"/>
      <c r="E103" s="78"/>
      <c r="F103" s="78"/>
      <c r="G103" s="77" t="s">
        <v>70</v>
      </c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90"/>
      <c r="Z103" s="75"/>
      <c r="AA103" s="75"/>
      <c r="AB103" s="75"/>
      <c r="AC103" s="75"/>
      <c r="AD103" s="75"/>
      <c r="AE103" s="82"/>
      <c r="AF103" s="83"/>
      <c r="AG103" s="83"/>
      <c r="AH103" s="83"/>
      <c r="AI103" s="83"/>
      <c r="AJ103" s="83"/>
      <c r="AK103" s="83"/>
      <c r="AL103" s="83"/>
      <c r="AM103" s="83"/>
      <c r="AN103" s="8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</row>
    <row r="104" spans="1:71" s="28" customFormat="1" ht="34.5" customHeight="1" x14ac:dyDescent="0.25">
      <c r="A104" s="60">
        <v>0</v>
      </c>
      <c r="B104" s="60"/>
      <c r="C104" s="60"/>
      <c r="D104" s="60"/>
      <c r="E104" s="60"/>
      <c r="F104" s="60"/>
      <c r="G104" s="118" t="s">
        <v>111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20"/>
      <c r="Z104" s="67" t="s">
        <v>67</v>
      </c>
      <c r="AA104" s="67"/>
      <c r="AB104" s="67"/>
      <c r="AC104" s="67"/>
      <c r="AD104" s="67"/>
      <c r="AE104" s="57" t="s">
        <v>110</v>
      </c>
      <c r="AF104" s="58"/>
      <c r="AG104" s="58"/>
      <c r="AH104" s="58"/>
      <c r="AI104" s="58"/>
      <c r="AJ104" s="58"/>
      <c r="AK104" s="58"/>
      <c r="AL104" s="58"/>
      <c r="AM104" s="58"/>
      <c r="AN104" s="59"/>
      <c r="AO104" s="68">
        <v>1</v>
      </c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>
        <f t="shared" si="0"/>
        <v>1</v>
      </c>
      <c r="BF104" s="68"/>
      <c r="BG104" s="68"/>
      <c r="BH104" s="68"/>
      <c r="BI104" s="68"/>
      <c r="BJ104" s="68"/>
      <c r="BK104" s="68"/>
      <c r="BL104" s="68"/>
    </row>
    <row r="105" spans="1:71" s="28" customFormat="1" ht="34.5" customHeight="1" x14ac:dyDescent="0.25">
      <c r="A105" s="60"/>
      <c r="B105" s="60"/>
      <c r="C105" s="60"/>
      <c r="D105" s="60"/>
      <c r="E105" s="60"/>
      <c r="F105" s="60"/>
      <c r="G105" s="53" t="s">
        <v>123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2"/>
      <c r="Z105" s="67" t="s">
        <v>125</v>
      </c>
      <c r="AA105" s="67"/>
      <c r="AB105" s="67"/>
      <c r="AC105" s="67"/>
      <c r="AD105" s="67"/>
      <c r="AE105" s="57" t="s">
        <v>124</v>
      </c>
      <c r="AF105" s="168"/>
      <c r="AG105" s="168"/>
      <c r="AH105" s="168"/>
      <c r="AI105" s="168"/>
      <c r="AJ105" s="168"/>
      <c r="AK105" s="168"/>
      <c r="AL105" s="168"/>
      <c r="AM105" s="168"/>
      <c r="AN105" s="169"/>
      <c r="AO105" s="173">
        <v>350</v>
      </c>
      <c r="AP105" s="174"/>
      <c r="AQ105" s="174"/>
      <c r="AR105" s="174"/>
      <c r="AS105" s="174"/>
      <c r="AT105" s="174"/>
      <c r="AU105" s="174"/>
      <c r="AV105" s="175"/>
      <c r="AW105" s="68"/>
      <c r="AX105" s="68"/>
      <c r="AY105" s="68"/>
      <c r="AZ105" s="68"/>
      <c r="BA105" s="68"/>
      <c r="BB105" s="68"/>
      <c r="BC105" s="68"/>
      <c r="BD105" s="68"/>
      <c r="BE105" s="68">
        <f>AO105+AW105</f>
        <v>350</v>
      </c>
      <c r="BF105" s="68"/>
      <c r="BG105" s="68"/>
      <c r="BH105" s="68"/>
      <c r="BI105" s="68"/>
      <c r="BJ105" s="68"/>
      <c r="BK105" s="68"/>
      <c r="BL105" s="68"/>
    </row>
    <row r="106" spans="1:71" s="28" customFormat="1" ht="18" customHeight="1" x14ac:dyDescent="0.25">
      <c r="A106" s="78">
        <v>0</v>
      </c>
      <c r="B106" s="78"/>
      <c r="C106" s="78"/>
      <c r="D106" s="78"/>
      <c r="E106" s="78"/>
      <c r="F106" s="78"/>
      <c r="G106" s="77" t="s">
        <v>74</v>
      </c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90"/>
      <c r="Z106" s="75"/>
      <c r="AA106" s="75"/>
      <c r="AB106" s="75"/>
      <c r="AC106" s="75"/>
      <c r="AD106" s="75"/>
      <c r="AE106" s="82"/>
      <c r="AF106" s="83"/>
      <c r="AG106" s="83"/>
      <c r="AH106" s="83"/>
      <c r="AI106" s="83"/>
      <c r="AJ106" s="83"/>
      <c r="AK106" s="83"/>
      <c r="AL106" s="83"/>
      <c r="AM106" s="83"/>
      <c r="AN106" s="84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</row>
    <row r="107" spans="1:71" s="28" customFormat="1" ht="35.25" customHeight="1" x14ac:dyDescent="0.25">
      <c r="A107" s="60">
        <v>0</v>
      </c>
      <c r="B107" s="60"/>
      <c r="C107" s="60"/>
      <c r="D107" s="60"/>
      <c r="E107" s="60"/>
      <c r="F107" s="60"/>
      <c r="G107" s="165" t="s">
        <v>114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7"/>
      <c r="Z107" s="67" t="s">
        <v>69</v>
      </c>
      <c r="AA107" s="67"/>
      <c r="AB107" s="67"/>
      <c r="AC107" s="67"/>
      <c r="AD107" s="67"/>
      <c r="AE107" s="57" t="s">
        <v>78</v>
      </c>
      <c r="AF107" s="58"/>
      <c r="AG107" s="58"/>
      <c r="AH107" s="58"/>
      <c r="AI107" s="58"/>
      <c r="AJ107" s="58"/>
      <c r="AK107" s="58"/>
      <c r="AL107" s="58"/>
      <c r="AM107" s="58"/>
      <c r="AN107" s="59"/>
      <c r="AO107" s="63">
        <f>AO100</f>
        <v>30400000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>
        <f t="shared" si="0"/>
        <v>30400000</v>
      </c>
      <c r="BF107" s="63"/>
      <c r="BG107" s="63"/>
      <c r="BH107" s="63"/>
      <c r="BI107" s="63"/>
      <c r="BJ107" s="63"/>
      <c r="BK107" s="63"/>
      <c r="BL107" s="63"/>
    </row>
    <row r="108" spans="1:71" s="28" customFormat="1" ht="35.25" customHeight="1" x14ac:dyDescent="0.25">
      <c r="A108" s="60"/>
      <c r="B108" s="60"/>
      <c r="C108" s="60"/>
      <c r="D108" s="60"/>
      <c r="E108" s="60"/>
      <c r="F108" s="60"/>
      <c r="G108" s="170" t="s">
        <v>126</v>
      </c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2"/>
      <c r="Z108" s="67" t="s">
        <v>69</v>
      </c>
      <c r="AA108" s="67"/>
      <c r="AB108" s="67"/>
      <c r="AC108" s="67"/>
      <c r="AD108" s="67"/>
      <c r="AE108" s="57" t="s">
        <v>78</v>
      </c>
      <c r="AF108" s="58"/>
      <c r="AG108" s="58"/>
      <c r="AH108" s="58"/>
      <c r="AI108" s="58"/>
      <c r="AJ108" s="58"/>
      <c r="AK108" s="58"/>
      <c r="AL108" s="58"/>
      <c r="AM108" s="58"/>
      <c r="AN108" s="59"/>
      <c r="AO108" s="63">
        <f>AO101/AO105</f>
        <v>1942.8571428571429</v>
      </c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>
        <f>AO108+AW108</f>
        <v>1942.8571428571429</v>
      </c>
      <c r="BF108" s="63"/>
      <c r="BG108" s="63"/>
      <c r="BH108" s="63"/>
      <c r="BI108" s="63"/>
      <c r="BJ108" s="63"/>
      <c r="BK108" s="63"/>
      <c r="BL108" s="63"/>
    </row>
    <row r="109" spans="1:71" s="28" customFormat="1" ht="18" customHeight="1" x14ac:dyDescent="0.25">
      <c r="A109" s="78">
        <v>0</v>
      </c>
      <c r="B109" s="78"/>
      <c r="C109" s="78"/>
      <c r="D109" s="78"/>
      <c r="E109" s="78"/>
      <c r="F109" s="78"/>
      <c r="G109" s="77" t="s">
        <v>79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90"/>
      <c r="Z109" s="75"/>
      <c r="AA109" s="75"/>
      <c r="AB109" s="75"/>
      <c r="AC109" s="75"/>
      <c r="AD109" s="75"/>
      <c r="AE109" s="82"/>
      <c r="AF109" s="83"/>
      <c r="AG109" s="83"/>
      <c r="AH109" s="83"/>
      <c r="AI109" s="83"/>
      <c r="AJ109" s="83"/>
      <c r="AK109" s="83"/>
      <c r="AL109" s="83"/>
      <c r="AM109" s="83"/>
      <c r="AN109" s="84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</row>
    <row r="110" spans="1:71" s="28" customFormat="1" ht="18.75" customHeight="1" x14ac:dyDescent="0.25">
      <c r="A110" s="60">
        <v>0</v>
      </c>
      <c r="B110" s="60"/>
      <c r="C110" s="60"/>
      <c r="D110" s="60"/>
      <c r="E110" s="60"/>
      <c r="F110" s="60"/>
      <c r="G110" s="118" t="s">
        <v>112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20"/>
      <c r="Z110" s="67" t="s">
        <v>80</v>
      </c>
      <c r="AA110" s="67"/>
      <c r="AB110" s="67"/>
      <c r="AC110" s="67"/>
      <c r="AD110" s="67"/>
      <c r="AE110" s="57" t="s">
        <v>78</v>
      </c>
      <c r="AF110" s="58"/>
      <c r="AG110" s="58"/>
      <c r="AH110" s="58"/>
      <c r="AI110" s="58"/>
      <c r="AJ110" s="58"/>
      <c r="AK110" s="58"/>
      <c r="AL110" s="58"/>
      <c r="AM110" s="58"/>
      <c r="AN110" s="59"/>
      <c r="AO110" s="63">
        <v>100</v>
      </c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>
        <f t="shared" si="0"/>
        <v>100</v>
      </c>
      <c r="BF110" s="63"/>
      <c r="BG110" s="63"/>
      <c r="BH110" s="63"/>
      <c r="BI110" s="63"/>
      <c r="BJ110" s="63"/>
      <c r="BK110" s="63"/>
      <c r="BL110" s="63"/>
    </row>
    <row r="111" spans="1:71" s="28" customFormat="1" ht="33" customHeight="1" x14ac:dyDescent="0.25">
      <c r="A111" s="60"/>
      <c r="B111" s="60"/>
      <c r="C111" s="60"/>
      <c r="D111" s="60"/>
      <c r="E111" s="60"/>
      <c r="F111" s="60"/>
      <c r="G111" s="53" t="s">
        <v>118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5"/>
      <c r="Z111" s="67" t="s">
        <v>80</v>
      </c>
      <c r="AA111" s="67"/>
      <c r="AB111" s="67"/>
      <c r="AC111" s="67"/>
      <c r="AD111" s="67"/>
      <c r="AE111" s="57" t="s">
        <v>78</v>
      </c>
      <c r="AF111" s="58"/>
      <c r="AG111" s="58"/>
      <c r="AH111" s="58"/>
      <c r="AI111" s="58"/>
      <c r="AJ111" s="58"/>
      <c r="AK111" s="58"/>
      <c r="AL111" s="58"/>
      <c r="AM111" s="58"/>
      <c r="AN111" s="59"/>
      <c r="AO111" s="63">
        <f>(AO100+AO101)/387645800*100</f>
        <v>8.0176284639224775</v>
      </c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>
        <f>AO111+AW111</f>
        <v>8.0176284639224775</v>
      </c>
      <c r="BF111" s="63"/>
      <c r="BG111" s="63"/>
      <c r="BH111" s="63"/>
      <c r="BI111" s="63"/>
      <c r="BJ111" s="63"/>
      <c r="BK111" s="63"/>
      <c r="BL111" s="63"/>
      <c r="BS111" s="50" t="s">
        <v>117</v>
      </c>
    </row>
    <row r="112" spans="1:71" s="28" customFormat="1" ht="15.75" x14ac:dyDescent="0.25"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</row>
    <row r="113" spans="1:59" s="28" customFormat="1" ht="15.75" x14ac:dyDescent="0.25"/>
    <row r="114" spans="1:59" s="28" customFormat="1" ht="30.75" customHeight="1" x14ac:dyDescent="0.25">
      <c r="A114" s="137" t="s">
        <v>131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52"/>
      <c r="X114" s="52"/>
      <c r="Y114" s="52"/>
      <c r="Z114" s="52"/>
      <c r="AA114" s="52"/>
      <c r="AB114" s="52"/>
      <c r="AC114" s="52"/>
      <c r="AD114" s="52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32" t="s">
        <v>132</v>
      </c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</row>
    <row r="115" spans="1:59" s="28" customFormat="1" ht="15.75" x14ac:dyDescent="0.25">
      <c r="W115" s="138" t="s">
        <v>5</v>
      </c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42"/>
      <c r="AO115" s="140" t="s">
        <v>105</v>
      </c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</row>
    <row r="116" spans="1:59" s="28" customFormat="1" ht="15.75" customHeight="1" x14ac:dyDescent="0.25">
      <c r="A116" s="136" t="s">
        <v>3</v>
      </c>
      <c r="B116" s="136"/>
      <c r="C116" s="136"/>
      <c r="D116" s="136"/>
      <c r="E116" s="136"/>
      <c r="F116" s="136"/>
    </row>
    <row r="117" spans="1:59" s="28" customFormat="1" ht="20.25" customHeight="1" x14ac:dyDescent="0.25">
      <c r="A117" s="87" t="s">
        <v>84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1"/>
    </row>
    <row r="118" spans="1:59" x14ac:dyDescent="0.2">
      <c r="A118" s="149" t="s">
        <v>47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</row>
    <row r="119" spans="1:59" ht="24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59" ht="21.75" customHeight="1" x14ac:dyDescent="0.25">
      <c r="A120" s="153" t="s">
        <v>128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51"/>
      <c r="AO120" s="132" t="s">
        <v>129</v>
      </c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</row>
    <row r="121" spans="1:59" x14ac:dyDescent="0.2">
      <c r="W121" s="138" t="s">
        <v>5</v>
      </c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42"/>
      <c r="AO121" s="140" t="s">
        <v>105</v>
      </c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</row>
    <row r="122" spans="1:59" ht="15.75" customHeight="1" x14ac:dyDescent="0.2">
      <c r="A122" s="151">
        <f>AO7</f>
        <v>45254</v>
      </c>
      <c r="B122" s="152"/>
      <c r="C122" s="152"/>
      <c r="D122" s="152"/>
      <c r="E122" s="152"/>
      <c r="F122" s="152"/>
      <c r="G122" s="152"/>
      <c r="H122" s="152"/>
    </row>
    <row r="123" spans="1:59" x14ac:dyDescent="0.2">
      <c r="A123" s="148" t="s">
        <v>45</v>
      </c>
      <c r="B123" s="148"/>
      <c r="C123" s="148"/>
      <c r="D123" s="148"/>
      <c r="E123" s="148"/>
      <c r="F123" s="148"/>
      <c r="G123" s="148"/>
      <c r="H123" s="148"/>
      <c r="I123" s="9"/>
      <c r="J123" s="9"/>
      <c r="K123" s="9"/>
      <c r="L123" s="9"/>
      <c r="M123" s="9"/>
      <c r="N123" s="9"/>
      <c r="O123" s="9"/>
      <c r="P123" s="9"/>
      <c r="Q123" s="9"/>
    </row>
    <row r="124" spans="1:59" x14ac:dyDescent="0.2">
      <c r="A124" s="11" t="s">
        <v>46</v>
      </c>
    </row>
  </sheetData>
  <mergeCells count="446">
    <mergeCell ref="BE101:BL101"/>
    <mergeCell ref="G105:Y105"/>
    <mergeCell ref="Z105:AD105"/>
    <mergeCell ref="AE105:AN105"/>
    <mergeCell ref="AW105:BD105"/>
    <mergeCell ref="BE105:BL105"/>
    <mergeCell ref="AE101:AN101"/>
    <mergeCell ref="Z101:AD101"/>
    <mergeCell ref="AO105:AV105"/>
    <mergeCell ref="BE104:BL104"/>
    <mergeCell ref="AO108:AV108"/>
    <mergeCell ref="AO101:AV101"/>
    <mergeCell ref="G92:Y92"/>
    <mergeCell ref="A92:F92"/>
    <mergeCell ref="Z108:AD108"/>
    <mergeCell ref="AW101:BD101"/>
    <mergeCell ref="Z106:AD106"/>
    <mergeCell ref="G108:Y108"/>
    <mergeCell ref="AE106:AN106"/>
    <mergeCell ref="AO106:AV106"/>
    <mergeCell ref="G110:Y110"/>
    <mergeCell ref="Z110:AD110"/>
    <mergeCell ref="A89:F89"/>
    <mergeCell ref="A101:F101"/>
    <mergeCell ref="A105:F105"/>
    <mergeCell ref="A108:F108"/>
    <mergeCell ref="G101:Y101"/>
    <mergeCell ref="A100:F100"/>
    <mergeCell ref="G100:Y100"/>
    <mergeCell ref="Z100:AD100"/>
    <mergeCell ref="BE110:BL110"/>
    <mergeCell ref="A110:F110"/>
    <mergeCell ref="Z89:AD89"/>
    <mergeCell ref="AE89:AN89"/>
    <mergeCell ref="AO89:AV89"/>
    <mergeCell ref="AW89:BD89"/>
    <mergeCell ref="BE89:BL89"/>
    <mergeCell ref="AE110:AN110"/>
    <mergeCell ref="AO110:AV110"/>
    <mergeCell ref="AW110:BD110"/>
    <mergeCell ref="BE111:BL111"/>
    <mergeCell ref="G111:Y111"/>
    <mergeCell ref="A111:F111"/>
    <mergeCell ref="Z111:AD111"/>
    <mergeCell ref="AE111:AN111"/>
    <mergeCell ref="AO111:AV111"/>
    <mergeCell ref="AW111:BD111"/>
    <mergeCell ref="BE107:BL107"/>
    <mergeCell ref="BE109:BL109"/>
    <mergeCell ref="AE108:AN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6:BL106"/>
    <mergeCell ref="A104:F104"/>
    <mergeCell ref="G104:Y104"/>
    <mergeCell ref="A107:F107"/>
    <mergeCell ref="G107:Y107"/>
    <mergeCell ref="Z107:AD107"/>
    <mergeCell ref="AE107:AN107"/>
    <mergeCell ref="AO107:AV107"/>
    <mergeCell ref="AW107:BD107"/>
    <mergeCell ref="AW106:BD106"/>
    <mergeCell ref="A103:F103"/>
    <mergeCell ref="G103:Y103"/>
    <mergeCell ref="Z103:AD103"/>
    <mergeCell ref="AE103:AN103"/>
    <mergeCell ref="AO103:AV103"/>
    <mergeCell ref="A106:F106"/>
    <mergeCell ref="G106:Y106"/>
    <mergeCell ref="AW102:BD102"/>
    <mergeCell ref="Z104:AD104"/>
    <mergeCell ref="AE104:AN104"/>
    <mergeCell ref="AO104:AV104"/>
    <mergeCell ref="AW104:BD104"/>
    <mergeCell ref="BE102:BL102"/>
    <mergeCell ref="BE100:BL100"/>
    <mergeCell ref="A99:F99"/>
    <mergeCell ref="G99:Y99"/>
    <mergeCell ref="AW103:BD103"/>
    <mergeCell ref="BE103:BL103"/>
    <mergeCell ref="A102:F102"/>
    <mergeCell ref="G102:Y102"/>
    <mergeCell ref="Z102:AD102"/>
    <mergeCell ref="AE102:AN102"/>
    <mergeCell ref="AO102:AV102"/>
    <mergeCell ref="AO100:AV100"/>
    <mergeCell ref="AW100:BD100"/>
    <mergeCell ref="Z99:AD99"/>
    <mergeCell ref="AE99:AN99"/>
    <mergeCell ref="AO99:AV99"/>
    <mergeCell ref="AW99:BD99"/>
    <mergeCell ref="BE99:BL99"/>
    <mergeCell ref="A98:F98"/>
    <mergeCell ref="G98:AD98"/>
    <mergeCell ref="AE98:AN98"/>
    <mergeCell ref="AO98:AV98"/>
    <mergeCell ref="AW98:BD98"/>
    <mergeCell ref="BE98:BL98"/>
    <mergeCell ref="BE96:BL96"/>
    <mergeCell ref="A97:F97"/>
    <mergeCell ref="G97:Y97"/>
    <mergeCell ref="Z97:AD97"/>
    <mergeCell ref="AE97:AN97"/>
    <mergeCell ref="AO97:AV97"/>
    <mergeCell ref="Z96:AD96"/>
    <mergeCell ref="AW97:BD97"/>
    <mergeCell ref="BE97:BL97"/>
    <mergeCell ref="AK49:AR49"/>
    <mergeCell ref="AK50:AR50"/>
    <mergeCell ref="AE96:AN96"/>
    <mergeCell ref="AO96:AV96"/>
    <mergeCell ref="AW96:BD96"/>
    <mergeCell ref="Z86:AD86"/>
    <mergeCell ref="AE86:AN86"/>
    <mergeCell ref="AO86:AV86"/>
    <mergeCell ref="AW86:BD86"/>
    <mergeCell ref="Z92:AD92"/>
    <mergeCell ref="AJ61:AQ61"/>
    <mergeCell ref="A57:AY57"/>
    <mergeCell ref="AC51:AJ51"/>
    <mergeCell ref="AK47:AR48"/>
    <mergeCell ref="D51:AB51"/>
    <mergeCell ref="AS49:AZ49"/>
    <mergeCell ref="AJ58:AQ59"/>
    <mergeCell ref="AR58:AY59"/>
    <mergeCell ref="D58:AA59"/>
    <mergeCell ref="AC47:AJ48"/>
    <mergeCell ref="AO70:AV70"/>
    <mergeCell ref="G69:Y69"/>
    <mergeCell ref="AR61:AY61"/>
    <mergeCell ref="A66:BL66"/>
    <mergeCell ref="AC53:AJ53"/>
    <mergeCell ref="AK53:AR53"/>
    <mergeCell ref="AS53:AZ53"/>
    <mergeCell ref="A53:C53"/>
    <mergeCell ref="AB58:AI59"/>
    <mergeCell ref="D53:AB53"/>
    <mergeCell ref="A58:C59"/>
    <mergeCell ref="D60:AA60"/>
    <mergeCell ref="AB60:AI60"/>
    <mergeCell ref="W121:AM121"/>
    <mergeCell ref="A68:F68"/>
    <mergeCell ref="A69:F69"/>
    <mergeCell ref="Z69:AD69"/>
    <mergeCell ref="D64:AA64"/>
    <mergeCell ref="AB64:AI64"/>
    <mergeCell ref="G70:AN70"/>
    <mergeCell ref="A26:BL26"/>
    <mergeCell ref="A28:BL28"/>
    <mergeCell ref="G40:BL40"/>
    <mergeCell ref="A123:H123"/>
    <mergeCell ref="A118:AS118"/>
    <mergeCell ref="A122:H122"/>
    <mergeCell ref="A120:V120"/>
    <mergeCell ref="W120:AM120"/>
    <mergeCell ref="AO120:BG120"/>
    <mergeCell ref="AO121:BG121"/>
    <mergeCell ref="G31:BL31"/>
    <mergeCell ref="A22:T22"/>
    <mergeCell ref="AS22:BC22"/>
    <mergeCell ref="BD22:BL22"/>
    <mergeCell ref="T23:W23"/>
    <mergeCell ref="A23:H23"/>
    <mergeCell ref="G30:BL30"/>
    <mergeCell ref="A29:F29"/>
    <mergeCell ref="A30:F30"/>
    <mergeCell ref="A25:BL25"/>
    <mergeCell ref="A34:BL34"/>
    <mergeCell ref="I23:S23"/>
    <mergeCell ref="A37:BL37"/>
    <mergeCell ref="AC49:AJ49"/>
    <mergeCell ref="AC50:AJ50"/>
    <mergeCell ref="A43:F43"/>
    <mergeCell ref="G43:BL43"/>
    <mergeCell ref="G42:BL42"/>
    <mergeCell ref="A47:C48"/>
    <mergeCell ref="A46:AZ46"/>
    <mergeCell ref="A45:AZ45"/>
    <mergeCell ref="A49:C49"/>
    <mergeCell ref="AO115:BG115"/>
    <mergeCell ref="A60:C60"/>
    <mergeCell ref="AR60:AY60"/>
    <mergeCell ref="A61:C61"/>
    <mergeCell ref="D61:AA61"/>
    <mergeCell ref="AB61:AI61"/>
    <mergeCell ref="AJ60:AQ60"/>
    <mergeCell ref="G68:Y68"/>
    <mergeCell ref="G71:Y71"/>
    <mergeCell ref="A116:F116"/>
    <mergeCell ref="A71:F71"/>
    <mergeCell ref="Z71:AD71"/>
    <mergeCell ref="AE71:AN71"/>
    <mergeCell ref="A114:V114"/>
    <mergeCell ref="W115:AM115"/>
    <mergeCell ref="A96:F96"/>
    <mergeCell ref="G96:Y96"/>
    <mergeCell ref="AE100:AN100"/>
    <mergeCell ref="AW67:BD67"/>
    <mergeCell ref="AO67:AV67"/>
    <mergeCell ref="AE67:AN67"/>
    <mergeCell ref="A67:F67"/>
    <mergeCell ref="AO114:BG114"/>
    <mergeCell ref="AO68:AV68"/>
    <mergeCell ref="Z68:AD68"/>
    <mergeCell ref="AE68:AN68"/>
    <mergeCell ref="AE69:AN69"/>
    <mergeCell ref="BE70:BL70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A40:F40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35:BL35"/>
    <mergeCell ref="G39:BL39"/>
    <mergeCell ref="A41:F41"/>
    <mergeCell ref="A38:F38"/>
    <mergeCell ref="G38:BL38"/>
    <mergeCell ref="A39:F39"/>
    <mergeCell ref="A32:F32"/>
    <mergeCell ref="G32:BL32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O71:AV71"/>
    <mergeCell ref="AW70:BD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A50:C50"/>
    <mergeCell ref="G41:BL41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BE72:BL72"/>
    <mergeCell ref="A72:F72"/>
    <mergeCell ref="G72:Y72"/>
    <mergeCell ref="Z72:AD72"/>
    <mergeCell ref="A93:F93"/>
    <mergeCell ref="G93:Y93"/>
    <mergeCell ref="Z93:AD93"/>
    <mergeCell ref="AE93:AN93"/>
    <mergeCell ref="AO93:AV93"/>
    <mergeCell ref="AW93:BD93"/>
    <mergeCell ref="AE72:AN72"/>
    <mergeCell ref="AO72:AV72"/>
    <mergeCell ref="AW72:BD72"/>
    <mergeCell ref="BE90:BL90"/>
    <mergeCell ref="A73:F73"/>
    <mergeCell ref="G73:Y73"/>
    <mergeCell ref="Z73:AD73"/>
    <mergeCell ref="AE73:AN73"/>
    <mergeCell ref="AO73:AV73"/>
    <mergeCell ref="AW73:BD73"/>
    <mergeCell ref="A90:F90"/>
    <mergeCell ref="G90:Y90"/>
    <mergeCell ref="Z90:AD90"/>
    <mergeCell ref="AE90:AN90"/>
    <mergeCell ref="AO90:AV90"/>
    <mergeCell ref="AW90:BD90"/>
    <mergeCell ref="BE73:BL73"/>
    <mergeCell ref="BE74:BL74"/>
    <mergeCell ref="BE87:BL87"/>
    <mergeCell ref="AO87:AV87"/>
    <mergeCell ref="BE85:BL85"/>
    <mergeCell ref="BE84:BL84"/>
    <mergeCell ref="AW84:BD84"/>
    <mergeCell ref="AW82:BD82"/>
    <mergeCell ref="AW87:BD87"/>
    <mergeCell ref="BE75:BL75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O76:AV76"/>
    <mergeCell ref="AW76:BD76"/>
    <mergeCell ref="AW78:BD78"/>
    <mergeCell ref="AW83:BD83"/>
    <mergeCell ref="AO77:AV77"/>
    <mergeCell ref="AW77:BD77"/>
    <mergeCell ref="BE78:BL78"/>
    <mergeCell ref="AO79:AV79"/>
    <mergeCell ref="BE76:BL76"/>
    <mergeCell ref="BE77:BL77"/>
    <mergeCell ref="BE81:BL81"/>
    <mergeCell ref="BE83:BL83"/>
    <mergeCell ref="AO82:AV82"/>
    <mergeCell ref="AO4:BL4"/>
    <mergeCell ref="AR63:AY63"/>
    <mergeCell ref="AO81:AV81"/>
    <mergeCell ref="BE82:BL82"/>
    <mergeCell ref="AO78:AV78"/>
    <mergeCell ref="AE81:AN81"/>
    <mergeCell ref="A88:F88"/>
    <mergeCell ref="Z88:AD88"/>
    <mergeCell ref="A85:F85"/>
    <mergeCell ref="Z85:AD85"/>
    <mergeCell ref="Z84:AD84"/>
    <mergeCell ref="AE87:AN87"/>
    <mergeCell ref="A86:F86"/>
    <mergeCell ref="A87:F87"/>
    <mergeCell ref="A78:F78"/>
    <mergeCell ref="G78:Y78"/>
    <mergeCell ref="AW81:BD81"/>
    <mergeCell ref="G82:Y82"/>
    <mergeCell ref="Z82:AD82"/>
    <mergeCell ref="A117:V117"/>
    <mergeCell ref="A91:F91"/>
    <mergeCell ref="A94:F94"/>
    <mergeCell ref="G94:Y94"/>
    <mergeCell ref="G87:Y87"/>
    <mergeCell ref="A70:F70"/>
    <mergeCell ref="AW79:BD79"/>
    <mergeCell ref="BE79:BL79"/>
    <mergeCell ref="AE78:AN78"/>
    <mergeCell ref="Z77:AD77"/>
    <mergeCell ref="AE77:AN77"/>
    <mergeCell ref="Z78:AD78"/>
    <mergeCell ref="A79:F79"/>
    <mergeCell ref="G79:Y79"/>
    <mergeCell ref="Z79:AD79"/>
    <mergeCell ref="AE79:AN79"/>
    <mergeCell ref="A84:F84"/>
    <mergeCell ref="AE85:AN85"/>
    <mergeCell ref="G85:Y85"/>
    <mergeCell ref="A82:F82"/>
    <mergeCell ref="G84:Y84"/>
    <mergeCell ref="A83:F83"/>
    <mergeCell ref="A81:F81"/>
    <mergeCell ref="G81:Y81"/>
    <mergeCell ref="Z81:AD81"/>
    <mergeCell ref="BE88:BL88"/>
    <mergeCell ref="G91:Y91"/>
    <mergeCell ref="AW85:BD85"/>
    <mergeCell ref="Z87:AD87"/>
    <mergeCell ref="AE84:AN84"/>
    <mergeCell ref="G86:Y86"/>
    <mergeCell ref="BE86:BL86"/>
    <mergeCell ref="G89:Y89"/>
    <mergeCell ref="BE94:BL94"/>
    <mergeCell ref="Z91:AD91"/>
    <mergeCell ref="AW91:BD91"/>
    <mergeCell ref="AE91:AN91"/>
    <mergeCell ref="AO91:AV91"/>
    <mergeCell ref="BE91:BL91"/>
    <mergeCell ref="AE92:AN92"/>
    <mergeCell ref="AO92:AV92"/>
    <mergeCell ref="AW92:BD92"/>
    <mergeCell ref="BE92:BL92"/>
    <mergeCell ref="A77:F77"/>
    <mergeCell ref="AO84:AV84"/>
    <mergeCell ref="Z94:AD94"/>
    <mergeCell ref="AE94:AN94"/>
    <mergeCell ref="AO94:AV94"/>
    <mergeCell ref="AW94:BD94"/>
    <mergeCell ref="AO88:AV88"/>
    <mergeCell ref="AW88:BD88"/>
    <mergeCell ref="G83:AN83"/>
    <mergeCell ref="AE82:AN82"/>
    <mergeCell ref="G77:Y77"/>
    <mergeCell ref="BE93:BL93"/>
    <mergeCell ref="AE88:AN88"/>
    <mergeCell ref="G88:Y88"/>
    <mergeCell ref="A63:C63"/>
    <mergeCell ref="D63:AA63"/>
    <mergeCell ref="AB63:AI63"/>
    <mergeCell ref="AJ63:AQ63"/>
    <mergeCell ref="AO85:AV85"/>
    <mergeCell ref="AO83:AV83"/>
  </mergeCells>
  <phoneticPr fontId="0" type="noConversion"/>
  <conditionalFormatting sqref="G79 G76:G77 H88:L88 G88:G89 G91:G92 H91:L91 G110:L111 H94:L100 H103:L104 G94:G101 G103:G105 G107:G108 H107:L107">
    <cfRule type="cellIs" dxfId="10" priority="16" stopIfTrue="1" operator="equal">
      <formula>$G75</formula>
    </cfRule>
  </conditionalFormatting>
  <conditionalFormatting sqref="D54:I54">
    <cfRule type="cellIs" dxfId="9" priority="17" stopIfTrue="1" operator="equal">
      <formula>$D52</formula>
    </cfRule>
  </conditionalFormatting>
  <conditionalFormatting sqref="A71:F79 A84:F111">
    <cfRule type="cellIs" dxfId="8" priority="18" stopIfTrue="1" operator="equal">
      <formula>0</formula>
    </cfRule>
  </conditionalFormatting>
  <conditionalFormatting sqref="G91:G92 G84:L84 G85:G86 G78:L78 H75:L75 G74:G75 G72:L73 G88:G89 G93:L93 G90:L90 G99:L99 G106:L106 G94:G111">
    <cfRule type="cellIs" dxfId="7" priority="20" stopIfTrue="1" operator="equal">
      <formula>#REF!</formula>
    </cfRule>
  </conditionalFormatting>
  <conditionalFormatting sqref="G71:L71 G87:L87 G102:L102 G106:L106 G109:L109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G96:G98 G104:G105">
    <cfRule type="cellIs" dxfId="4" priority="7" stopIfTrue="1" operator="equal">
      <formula>$G95</formula>
    </cfRule>
  </conditionalFormatting>
  <conditionalFormatting sqref="G102">
    <cfRule type="cellIs" dxfId="3" priority="6" stopIfTrue="1" operator="equal">
      <formula>$G99</formula>
    </cfRule>
  </conditionalFormatting>
  <conditionalFormatting sqref="G103:L103">
    <cfRule type="cellIs" dxfId="2" priority="5" stopIfTrue="1" operator="equal">
      <formula>$G100</formula>
    </cfRule>
  </conditionalFormatting>
  <conditionalFormatting sqref="G100:G101 H100:L100">
    <cfRule type="cellIs" dxfId="1" priority="4" stopIfTrue="1" operator="equal">
      <formula>$G102</formula>
    </cfRule>
  </conditionalFormatting>
  <conditionalFormatting sqref="G111">
    <cfRule type="cellIs" dxfId="0" priority="1" stopIfTrue="1" operator="equal">
      <formula>$G110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2" manualBreakCount="2">
    <brk id="76" max="64" man="1"/>
    <brk id="9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2023-11-20T07:14:34Z</cp:lastPrinted>
  <dcterms:created xsi:type="dcterms:W3CDTF">2016-08-15T09:54:21Z</dcterms:created>
  <dcterms:modified xsi:type="dcterms:W3CDTF">2023-11-28T09:53:47Z</dcterms:modified>
</cp:coreProperties>
</file>