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217461" sheetId="2" r:id="rId1"/>
  </sheets>
  <definedNames>
    <definedName name="_xlnm.Print_Area" localSheetId="0">'1217461'!$A$1:$BM$112</definedName>
  </definedNames>
  <calcPr calcId="152511"/>
</workbook>
</file>

<file path=xl/calcChain.xml><?xml version="1.0" encoding="utf-8"?>
<calcChain xmlns="http://schemas.openxmlformats.org/spreadsheetml/2006/main">
  <c r="AW83" i="2" l="1"/>
  <c r="AW91" i="2" s="1"/>
  <c r="BE91" i="2" s="1"/>
  <c r="AO76" i="2"/>
  <c r="BE76" i="2" s="1"/>
  <c r="AW85" i="2"/>
  <c r="AW93" i="2" s="1"/>
  <c r="BE93" i="2" s="1"/>
  <c r="AO66" i="2"/>
  <c r="AO72" i="2" s="1"/>
  <c r="BE72" i="2" s="1"/>
  <c r="BE67" i="2"/>
  <c r="BE69" i="2"/>
  <c r="BE70" i="2"/>
  <c r="AO73" i="2"/>
  <c r="BE73" i="2" s="1"/>
  <c r="AO75" i="2"/>
  <c r="BE75" i="2" s="1"/>
  <c r="BE84" i="2"/>
  <c r="BE87" i="2"/>
  <c r="BE88" i="2"/>
  <c r="BE89" i="2"/>
  <c r="AW92" i="2"/>
  <c r="BE92" i="2" s="1"/>
  <c r="A110" i="2"/>
  <c r="AO65" i="2"/>
  <c r="BE65" i="2" s="1"/>
  <c r="AC47" i="2"/>
  <c r="AS47" i="2" s="1"/>
  <c r="AC49" i="2"/>
  <c r="AS22" i="2" s="1"/>
  <c r="BE85" i="2"/>
  <c r="AW82" i="2"/>
  <c r="AW95" i="2" s="1"/>
  <c r="BE95" i="2" s="1"/>
  <c r="AK48" i="2" l="1"/>
  <c r="BE82" i="2"/>
  <c r="BE83" i="2"/>
  <c r="BE66" i="2"/>
  <c r="BS91" i="2"/>
  <c r="AB56" i="2"/>
  <c r="AB57" i="2" l="1"/>
  <c r="AS48" i="2"/>
  <c r="AK49" i="2"/>
  <c r="AJ56" i="2" l="1"/>
  <c r="I23" i="2"/>
  <c r="U22" i="2" s="1"/>
  <c r="AS49" i="2"/>
  <c r="AJ57" i="2" l="1"/>
  <c r="AR57" i="2" s="1"/>
  <c r="AR56" i="2"/>
</calcChain>
</file>

<file path=xl/sharedStrings.xml><?xml version="1.0" encoding="utf-8"?>
<sst xmlns="http://schemas.openxmlformats.org/spreadsheetml/2006/main" count="170" uniqueCount="108">
  <si>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</si>
  <si>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</si>
  <si>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</si>
  <si>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</si>
  <si>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</si>
  <si>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</si>
  <si>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</si>
  <si>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</si>
  <si>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</si>
  <si>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</si>
  <si>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</si>
  <si>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</si>
  <si>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</si>
  <si>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</si>
  <si>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</si>
  <si>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</si>
  <si>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</si>
  <si>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</si>
  <si>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</si>
  <si>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</si>
  <si>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</si>
  <si>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</si>
  <si>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</si>
  <si>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</si>
  <si>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</si>
  <si>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</si>
  <si>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</si>
  <si>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</si>
  <si>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</si>
  <si>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</si>
  <si>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</si>
  <si>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</si>
  <si>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</si>
  <si>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</si>
  <si>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</si>
  <si>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</si>
  <si>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</si>
  <si>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</si>
  <si>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</si>
  <si>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</si>
  <si>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</si>
  <si>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</si>
  <si>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</si>
  <si>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</si>
  <si>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</si>
  <si>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</si>
  <si>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</si>
  <si>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</si>
  <si>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</si>
  <si>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</si>
  <si>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УСЬОГО</t>
  </si>
  <si>
    <t>затрат</t>
  </si>
  <si>
    <t>грн.</t>
  </si>
  <si>
    <t>продукту</t>
  </si>
  <si>
    <t>тис.кв.м</t>
  </si>
  <si>
    <t>од.</t>
  </si>
  <si>
    <t>ефективності</t>
  </si>
  <si>
    <t>якості</t>
  </si>
  <si>
    <t>динаміка відремонтованої за рахунок поточного ремонту площі вулично-дорожної мережі порівняно з попереднім роком</t>
  </si>
  <si>
    <t>відс.</t>
  </si>
  <si>
    <t>Покращення стану інфраструктури автомобільних доріг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</si>
  <si>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</si>
  <si>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</si>
  <si>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</si>
  <si>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</si>
  <si>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</si>
  <si>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</si>
  <si>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</si>
  <si>
    <t>Управління комунальної інфраструктури Хмельницької міської ради</t>
  </si>
  <si>
    <t xml:space="preserve">Управління комунальної інфраструктури Хмельницької міської ради                               
</t>
  </si>
  <si>
    <t>рішення сесії міської ради</t>
  </si>
  <si>
    <t>титульний список</t>
  </si>
  <si>
    <t>розрахунково</t>
  </si>
  <si>
    <t>гривень</t>
  </si>
  <si>
    <t>Наказ</t>
  </si>
  <si>
    <t xml:space="preserve">обсяг видатків, в т. ч.:  </t>
  </si>
  <si>
    <t>кількість схем ОДР, які планується розробити</t>
  </si>
  <si>
    <t>додаток до титульного списку</t>
  </si>
  <si>
    <t>середні витрати на розробку 1 од. схеми ОДР</t>
  </si>
  <si>
    <t>В. о. начальника управління комунальної_x000D__x000D_ інфраструктури_x000D_</t>
  </si>
  <si>
    <t>обсяг видатків на утримання та розвиток автомобільних доріг та вулично-шляхової (дорожньої) мережі, в т.ч.:</t>
  </si>
  <si>
    <t>бюджетної програми місцевого бюджету на 2023  рік</t>
  </si>
  <si>
    <t>капітальний ремонт шляхопроводу на вул. Кам'янецькій (через залізничні колії)</t>
  </si>
  <si>
    <t xml:space="preserve">обсяг видатків на капітальний ремонт шляхопроводу на вул. Кам'янецькій (через залізничні колії) в м. Хмельницькому 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</si>
  <si>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"Про бюджет Хмельницької міської територіальної громади на 2023 рік"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</si>
  <si>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</si>
  <si>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 xml:space="preserve">обсяг видатків на оплату послуг з утримання вулично-шляхової (дорожньої) мережі (влаштування тротуарів, пішохідних доріжок) </t>
  </si>
  <si>
    <t>обсяг видатків на проведення робіт із розробки дислокацій технічних засобів регулювання дорожнім рухом (схем ОДР) на вулично-шляховій (дорожній) мережі  м. Хмельницького</t>
  </si>
  <si>
    <t>пропозиції відділу ремонту дорожньої інфраструктури</t>
  </si>
  <si>
    <t>Василь КАБАЛЬСЬКИЙ</t>
  </si>
  <si>
    <t>(Власне ім'я, ПРІЗВИЩЕ)</t>
  </si>
  <si>
    <t>Сергій ЯМЧУК</t>
  </si>
  <si>
    <t>рази</t>
  </si>
  <si>
    <t>кількість робочих проєктів, для яких планується провести коригування та експертизу</t>
  </si>
  <si>
    <t xml:space="preserve">середні витрати на проведення коригування та експертизи 1 робочого проєкту </t>
  </si>
  <si>
    <t>витрати на капітальний ремонт шляхопроводу на вул. Кам'янецькій (через залізничні колії)</t>
  </si>
  <si>
    <t>Завдання 2. Забезпечення проведення капітального ремонту вулично-шляхової (дорожньої) мережі</t>
  </si>
  <si>
    <t>Забезпечення проведення капітального ремонту вулично-шляхової (дорожньої) мережі</t>
  </si>
  <si>
    <t>динаміка площі вулично-шляхової (дорожньої) мережі, що заплановано утримувати та ремонтувати до площі, що необхідно утримувати та ремонтувати в порівнянні з попереднім роком</t>
  </si>
  <si>
    <t>площа тротуарів, пішохідних доріжок, яку  планується утримувати</t>
  </si>
  <si>
    <t>середні витрати на утримання 1 кв. м тротуарів, доріжок</t>
  </si>
  <si>
    <t xml:space="preserve">обсяг видатків на капітальний ремонт вулично-шляхової (дорожньої) мережі </t>
  </si>
  <si>
    <t>площа вулично-шляхової (дорожньої) мережі , на яких планується провести капітальний ремонт</t>
  </si>
  <si>
    <t>середня вартість 1 кв. м капітального ремонту вулично-шляхової (дорожньої)  мережі</t>
  </si>
  <si>
    <t xml:space="preserve">обсяг видатків на проведення коригування та експертизи  робочих проєктів на капітальний ремонт вулично-шляхової (дорожньої) мережі </t>
  </si>
  <si>
    <t>динаміка призначень на капітальний ремонт вулично-шляхової (дорожньої) мережі  порівняно з попереднім роком</t>
  </si>
  <si>
    <t>Завдання 1. Забезпечення утримання вулично-шляхової (дорожньої) мережі</t>
  </si>
  <si>
    <t>Забезпечення утримання вулично-шляхової (дорожньої) мережі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</si>
</sst>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.000"/>
    <numFmt numFmtId="181" formatCode="#,##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/>
    <xf numFmtId="0" fontId="21" fillId="0" borderId="0" xfId="0" applyFont="1"/>
    <xf numFmtId="0" fontId="22" fillId="0" borderId="0" xfId="0" applyFont="1"/>
    <xf numFmtId="4" fontId="21" fillId="0" borderId="0" xfId="0" applyNumberFormat="1" applyFont="1"/>
    <xf numFmtId="4" fontId="4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4" fontId="19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81" fontId="3" fillId="0" borderId="3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81" fontId="3" fillId="2" borderId="3" xfId="0" applyNumberFormat="1" applyFont="1" applyFill="1" applyBorder="1" applyAlignment="1">
      <alignment horizontal="center" vertical="center" wrapText="1"/>
    </xf>
    <xf numFmtId="181" fontId="3" fillId="0" borderId="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2"/>
  <sheetViews>
    <sheetView tabSelected="1" view="pageBreakPreview" zoomScaleNormal="100" zoomScaleSheetLayoutView="100" workbookViewId="0">
      <selection activeCell="Q123" sqref="Q123"/>
    </sheetView>
  </sheetViews>
  <sheetFormatPr defaultRowHeight="12.75" x14ac:dyDescent="0.2"/>
  <cols>
    <col min="1" max="19" width="2.85546875" style="1" customWidth="1"/>
    <col min="20" max="20" width="3.7109375" style="1" customWidth="1"/>
    <col min="21" max="23" width="2.85546875" style="1" customWidth="1"/>
    <col min="24" max="24" width="3.7109375" style="1" customWidth="1"/>
    <col min="25" max="25" width="4" style="1" customWidth="1"/>
    <col min="26" max="54" width="2.85546875" style="1" customWidth="1"/>
    <col min="55" max="55" width="3.5703125" style="1" customWidth="1"/>
    <col min="56" max="65" width="2.85546875" style="1" customWidth="1"/>
    <col min="66" max="70" width="3" style="1" customWidth="1"/>
    <col min="71" max="71" width="21" style="1" customWidth="1"/>
    <col min="72" max="72" width="20.42578125" style="1" customWidth="1"/>
    <col min="73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22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117" t="s">
        <v>0</v>
      </c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</row>
    <row r="3" spans="1:77" ht="15" customHeight="1" x14ac:dyDescent="0.2">
      <c r="AO3" s="121" t="s">
        <v>74</v>
      </c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77" ht="32.1" customHeight="1" x14ac:dyDescent="0.25">
      <c r="AO4" s="111" t="s">
        <v>69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10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4.25" customHeight="1" x14ac:dyDescent="0.2">
      <c r="AO7" s="123">
        <v>44949</v>
      </c>
      <c r="AP7" s="122"/>
      <c r="AQ7" s="122"/>
      <c r="AR7" s="122"/>
      <c r="AS7" s="122"/>
      <c r="AT7" s="122"/>
      <c r="AU7" s="122"/>
      <c r="AV7" s="1" t="s">
        <v>48</v>
      </c>
      <c r="AW7" s="122">
        <v>5</v>
      </c>
      <c r="AX7" s="122"/>
      <c r="AY7" s="122"/>
      <c r="AZ7" s="122"/>
      <c r="BA7" s="122"/>
      <c r="BB7" s="122"/>
      <c r="BC7" s="122"/>
      <c r="BD7" s="122"/>
      <c r="BE7" s="122"/>
      <c r="BF7" s="122"/>
    </row>
    <row r="8" spans="1:77" x14ac:dyDescent="0.2">
      <c r="AO8" s="26"/>
      <c r="AP8" s="26"/>
      <c r="AQ8" s="26"/>
      <c r="AR8" s="26"/>
      <c r="AS8" s="26"/>
      <c r="AT8" s="26"/>
      <c r="AU8" s="26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77" t="s">
        <v>11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</row>
    <row r="11" spans="1:77" ht="15.75" customHeight="1" x14ac:dyDescent="0.2">
      <c r="A11" s="77" t="s">
        <v>81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</row>
    <row r="12" spans="1:77" ht="10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4.25" customHeight="1" x14ac:dyDescent="0.2">
      <c r="A13" s="14" t="s">
        <v>38</v>
      </c>
      <c r="B13" s="81">
        <v>1400000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23"/>
      <c r="N13" s="80" t="s">
        <v>68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24"/>
      <c r="AU13" s="81" t="s">
        <v>63</v>
      </c>
      <c r="AV13" s="82"/>
      <c r="AW13" s="82"/>
      <c r="AX13" s="82"/>
      <c r="AY13" s="82"/>
      <c r="AZ13" s="82"/>
      <c r="BA13" s="82"/>
      <c r="BB13" s="82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7" customFormat="1" ht="24" customHeight="1" x14ac:dyDescent="0.2">
      <c r="A14" s="22"/>
      <c r="B14" s="79" t="s">
        <v>41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9"/>
      <c r="N14" s="78" t="s">
        <v>47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39"/>
      <c r="AU14" s="79" t="s">
        <v>40</v>
      </c>
      <c r="AV14" s="79"/>
      <c r="AW14" s="79"/>
      <c r="AX14" s="79"/>
      <c r="AY14" s="79"/>
      <c r="AZ14" s="79"/>
      <c r="BA14" s="79"/>
      <c r="BB14" s="79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"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5" customHeight="1" x14ac:dyDescent="0.2">
      <c r="A16" s="25" t="s">
        <v>4</v>
      </c>
      <c r="B16" s="81">
        <v>1410000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23"/>
      <c r="N16" s="80" t="s">
        <v>68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24"/>
      <c r="AU16" s="81" t="s">
        <v>63</v>
      </c>
      <c r="AV16" s="82"/>
      <c r="AW16" s="82"/>
      <c r="AX16" s="82"/>
      <c r="AY16" s="82"/>
      <c r="AZ16" s="82"/>
      <c r="BA16" s="82"/>
      <c r="BB16" s="82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9"/>
      <c r="BN16" s="19"/>
      <c r="BO16" s="19"/>
      <c r="BP16" s="15"/>
      <c r="BQ16" s="15"/>
      <c r="BR16" s="15"/>
      <c r="BS16" s="15"/>
      <c r="BT16" s="15"/>
      <c r="BU16" s="15"/>
      <c r="BV16" s="15"/>
      <c r="BW16" s="15"/>
    </row>
    <row r="17" spans="1:79" customFormat="1" ht="24" customHeight="1" x14ac:dyDescent="0.2">
      <c r="A17" s="21"/>
      <c r="B17" s="79" t="s">
        <v>41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9"/>
      <c r="N17" s="78" t="s">
        <v>46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39"/>
      <c r="AU17" s="79" t="s">
        <v>40</v>
      </c>
      <c r="AV17" s="79"/>
      <c r="AW17" s="79"/>
      <c r="AX17" s="79"/>
      <c r="AY17" s="79"/>
      <c r="AZ17" s="79"/>
      <c r="BA17" s="79"/>
      <c r="BB17" s="79"/>
      <c r="BC17" s="17"/>
      <c r="BD17" s="17"/>
      <c r="BE17" s="17"/>
      <c r="BF17" s="17"/>
      <c r="BG17" s="17"/>
      <c r="BH17" s="17"/>
      <c r="BI17" s="17"/>
      <c r="BJ17" s="17"/>
      <c r="BK17" s="20"/>
      <c r="BL17" s="17"/>
      <c r="BM17" s="19"/>
      <c r="BN17" s="19"/>
      <c r="BO17" s="19"/>
      <c r="BP17" s="17"/>
      <c r="BQ17" s="17"/>
      <c r="BR17" s="17"/>
      <c r="BS17" s="17"/>
      <c r="BT17" s="17"/>
      <c r="BU17" s="17"/>
      <c r="BV17" s="17"/>
      <c r="BW17" s="17"/>
    </row>
    <row r="18" spans="1:79" customFormat="1" x14ac:dyDescent="0.2"/>
    <row r="19" spans="1:79" customFormat="1" ht="42.75" customHeight="1" x14ac:dyDescent="0.2">
      <c r="A19" s="14" t="s">
        <v>39</v>
      </c>
      <c r="B19" s="83">
        <v>1417461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38"/>
      <c r="N19" s="83" t="s">
        <v>66</v>
      </c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37"/>
      <c r="AA19" s="83" t="s">
        <v>67</v>
      </c>
      <c r="AB19" s="84"/>
      <c r="AC19" s="84"/>
      <c r="AD19" s="84"/>
      <c r="AE19" s="84"/>
      <c r="AF19" s="84"/>
      <c r="AG19" s="84"/>
      <c r="AH19" s="84"/>
      <c r="AI19" s="84"/>
      <c r="AJ19" s="37"/>
      <c r="AK19" s="84" t="s">
        <v>65</v>
      </c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15"/>
      <c r="BE19" s="83" t="s">
        <v>64</v>
      </c>
      <c r="BF19" s="84"/>
      <c r="BG19" s="84"/>
      <c r="BH19" s="84"/>
      <c r="BI19" s="84"/>
      <c r="BJ19" s="84"/>
      <c r="BK19" s="84"/>
      <c r="BL19" s="84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customFormat="1" ht="25.5" customHeight="1" x14ac:dyDescent="0.2">
      <c r="B20" s="85" t="s">
        <v>41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N20" s="85" t="s">
        <v>42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17"/>
      <c r="AA20" s="87" t="s">
        <v>43</v>
      </c>
      <c r="AB20" s="87"/>
      <c r="AC20" s="87"/>
      <c r="AD20" s="87"/>
      <c r="AE20" s="87"/>
      <c r="AF20" s="87"/>
      <c r="AG20" s="87"/>
      <c r="AH20" s="87"/>
      <c r="AI20" s="87"/>
      <c r="AJ20" s="17"/>
      <c r="AK20" s="93" t="s">
        <v>44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17"/>
      <c r="BE20" s="85" t="s">
        <v>45</v>
      </c>
      <c r="BF20" s="85"/>
      <c r="BG20" s="85"/>
      <c r="BH20" s="85"/>
      <c r="BI20" s="85"/>
      <c r="BJ20" s="85"/>
      <c r="BK20" s="85"/>
      <c r="BL20" s="85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13" t="s">
        <v>36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8">
        <f>AS22+I23</f>
        <v>68800000</v>
      </c>
      <c r="V22" s="88"/>
      <c r="W22" s="88"/>
      <c r="X22" s="88"/>
      <c r="Y22" s="88"/>
      <c r="Z22" s="88"/>
      <c r="AA22" s="88"/>
      <c r="AB22" s="88"/>
      <c r="AC22" s="88"/>
      <c r="AD22" s="88"/>
      <c r="AE22" s="118" t="s">
        <v>37</v>
      </c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88">
        <f>AC49</f>
        <v>30300000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6" t="s">
        <v>13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 x14ac:dyDescent="0.25">
      <c r="A23" s="86" t="s">
        <v>12</v>
      </c>
      <c r="B23" s="86"/>
      <c r="C23" s="86"/>
      <c r="D23" s="86"/>
      <c r="E23" s="86"/>
      <c r="F23" s="86"/>
      <c r="G23" s="86"/>
      <c r="H23" s="86"/>
      <c r="I23" s="88">
        <f>AK49</f>
        <v>38500000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6" t="s">
        <v>14</v>
      </c>
      <c r="U23" s="86"/>
      <c r="V23" s="86"/>
      <c r="W23" s="86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 x14ac:dyDescent="0.2">
      <c r="A25" s="117" t="s">
        <v>24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</row>
    <row r="26" spans="1:79" ht="64.5" customHeight="1" x14ac:dyDescent="0.2">
      <c r="A26" s="114" t="s">
        <v>84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27.75" customHeight="1" x14ac:dyDescent="0.2">
      <c r="A28" s="86" t="s">
        <v>23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2.5" customHeight="1" x14ac:dyDescent="0.2">
      <c r="A29" s="58" t="s">
        <v>18</v>
      </c>
      <c r="B29" s="58"/>
      <c r="C29" s="58"/>
      <c r="D29" s="58"/>
      <c r="E29" s="58"/>
      <c r="F29" s="58"/>
      <c r="G29" s="54" t="s">
        <v>27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6"/>
    </row>
    <row r="30" spans="1:79" ht="18" customHeight="1" x14ac:dyDescent="0.2">
      <c r="A30" s="58">
        <v>1</v>
      </c>
      <c r="B30" s="58"/>
      <c r="C30" s="58"/>
      <c r="D30" s="58"/>
      <c r="E30" s="58"/>
      <c r="F30" s="58"/>
      <c r="G30" s="54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8" customHeight="1" x14ac:dyDescent="0.2">
      <c r="A31" s="58">
        <v>1</v>
      </c>
      <c r="B31" s="58"/>
      <c r="C31" s="58"/>
      <c r="D31" s="58"/>
      <c r="E31" s="58"/>
      <c r="F31" s="58"/>
      <c r="G31" s="59" t="s">
        <v>49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1"/>
      <c r="CA31" s="1" t="s">
        <v>35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20.25" customHeight="1" x14ac:dyDescent="0.2">
      <c r="A33" s="86" t="s">
        <v>25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</row>
    <row r="34" spans="1:79" ht="23.25" customHeight="1" x14ac:dyDescent="0.25">
      <c r="A34" s="100" t="s">
        <v>60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</row>
    <row r="35" spans="1:7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</row>
    <row r="36" spans="1:79" ht="15.75" customHeight="1" x14ac:dyDescent="0.2">
      <c r="A36" s="86" t="s">
        <v>26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</row>
    <row r="37" spans="1:79" ht="20.25" customHeight="1" x14ac:dyDescent="0.2">
      <c r="A37" s="58" t="s">
        <v>18</v>
      </c>
      <c r="B37" s="58"/>
      <c r="C37" s="58"/>
      <c r="D37" s="58"/>
      <c r="E37" s="58"/>
      <c r="F37" s="58"/>
      <c r="G37" s="54" t="s">
        <v>15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6"/>
    </row>
    <row r="38" spans="1:79" ht="18" customHeight="1" x14ac:dyDescent="0.2">
      <c r="A38" s="58">
        <v>1</v>
      </c>
      <c r="B38" s="58"/>
      <c r="C38" s="58"/>
      <c r="D38" s="58"/>
      <c r="E38" s="58"/>
      <c r="F38" s="58"/>
      <c r="G38" s="54"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6"/>
    </row>
    <row r="39" spans="1:79" ht="18" customHeight="1" x14ac:dyDescent="0.2">
      <c r="A39" s="58">
        <v>1</v>
      </c>
      <c r="B39" s="58"/>
      <c r="C39" s="58"/>
      <c r="D39" s="58"/>
      <c r="E39" s="58"/>
      <c r="F39" s="58"/>
      <c r="G39" s="107" t="s">
        <v>106</v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9"/>
      <c r="CA39" s="1" t="s">
        <v>6</v>
      </c>
    </row>
    <row r="40" spans="1:79" ht="18" customHeight="1" x14ac:dyDescent="0.2">
      <c r="A40" s="58">
        <v>2</v>
      </c>
      <c r="B40" s="58"/>
      <c r="C40" s="58"/>
      <c r="D40" s="58"/>
      <c r="E40" s="58"/>
      <c r="F40" s="58"/>
      <c r="G40" s="107" t="s">
        <v>96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9"/>
    </row>
    <row r="41" spans="1:79" ht="15.75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</row>
    <row r="42" spans="1:79" ht="15.75" customHeight="1" x14ac:dyDescent="0.2">
      <c r="A42" s="86" t="s">
        <v>28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pans="1:79" ht="15" customHeight="1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120" t="s">
        <v>73</v>
      </c>
      <c r="AT43" s="120"/>
      <c r="AU43" s="120"/>
      <c r="AV43" s="120"/>
      <c r="AW43" s="120"/>
      <c r="AX43" s="120"/>
      <c r="AY43" s="120"/>
      <c r="AZ43" s="120"/>
      <c r="BA43" s="31"/>
      <c r="BB43" s="31"/>
      <c r="BC43" s="31"/>
      <c r="BD43" s="31"/>
      <c r="BE43" s="31"/>
      <c r="BF43" s="31"/>
      <c r="BG43" s="31"/>
      <c r="BH43" s="31"/>
      <c r="BI43" s="27"/>
      <c r="BJ43" s="27"/>
      <c r="BK43" s="27"/>
      <c r="BL43" s="27"/>
    </row>
    <row r="44" spans="1:79" ht="15.95" customHeight="1" x14ac:dyDescent="0.25">
      <c r="A44" s="58" t="s">
        <v>18</v>
      </c>
      <c r="B44" s="58"/>
      <c r="C44" s="58"/>
      <c r="D44" s="101" t="s">
        <v>16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  <c r="AC44" s="58" t="s">
        <v>19</v>
      </c>
      <c r="AD44" s="58"/>
      <c r="AE44" s="58"/>
      <c r="AF44" s="58"/>
      <c r="AG44" s="58"/>
      <c r="AH44" s="58"/>
      <c r="AI44" s="58"/>
      <c r="AJ44" s="58"/>
      <c r="AK44" s="58" t="s">
        <v>20</v>
      </c>
      <c r="AL44" s="58"/>
      <c r="AM44" s="58"/>
      <c r="AN44" s="58"/>
      <c r="AO44" s="58"/>
      <c r="AP44" s="58"/>
      <c r="AQ44" s="58"/>
      <c r="AR44" s="58"/>
      <c r="AS44" s="58" t="s">
        <v>17</v>
      </c>
      <c r="AT44" s="58"/>
      <c r="AU44" s="58"/>
      <c r="AV44" s="58"/>
      <c r="AW44" s="58"/>
      <c r="AX44" s="58"/>
      <c r="AY44" s="58"/>
      <c r="AZ44" s="58"/>
      <c r="BA44" s="29"/>
      <c r="BB44" s="29"/>
      <c r="BC44" s="29"/>
      <c r="BD44" s="29"/>
      <c r="BE44" s="29"/>
      <c r="BF44" s="29"/>
      <c r="BG44" s="29"/>
      <c r="BH44" s="29"/>
      <c r="BI44" s="32"/>
      <c r="BJ44" s="32"/>
      <c r="BK44" s="32"/>
      <c r="BL44" s="32"/>
    </row>
    <row r="45" spans="1:79" ht="29.1" customHeight="1" x14ac:dyDescent="0.25">
      <c r="A45" s="58"/>
      <c r="B45" s="58"/>
      <c r="C45" s="58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6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29"/>
      <c r="BB45" s="29"/>
      <c r="BC45" s="29"/>
      <c r="BD45" s="29"/>
      <c r="BE45" s="29"/>
      <c r="BF45" s="29"/>
      <c r="BG45" s="29"/>
      <c r="BH45" s="29"/>
      <c r="BI45" s="32"/>
      <c r="BJ45" s="32"/>
      <c r="BK45" s="32"/>
      <c r="BL45" s="32"/>
    </row>
    <row r="46" spans="1:79" ht="18" customHeight="1" x14ac:dyDescent="0.25">
      <c r="A46" s="58">
        <v>1</v>
      </c>
      <c r="B46" s="58"/>
      <c r="C46" s="58"/>
      <c r="D46" s="54">
        <v>2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58">
        <v>3</v>
      </c>
      <c r="AD46" s="58"/>
      <c r="AE46" s="58"/>
      <c r="AF46" s="58"/>
      <c r="AG46" s="58"/>
      <c r="AH46" s="58"/>
      <c r="AI46" s="58"/>
      <c r="AJ46" s="58"/>
      <c r="AK46" s="58">
        <v>4</v>
      </c>
      <c r="AL46" s="58"/>
      <c r="AM46" s="58"/>
      <c r="AN46" s="58"/>
      <c r="AO46" s="58"/>
      <c r="AP46" s="58"/>
      <c r="AQ46" s="58"/>
      <c r="AR46" s="58"/>
      <c r="AS46" s="58">
        <v>5</v>
      </c>
      <c r="AT46" s="58"/>
      <c r="AU46" s="58"/>
      <c r="AV46" s="58"/>
      <c r="AW46" s="58"/>
      <c r="AX46" s="58"/>
      <c r="AY46" s="58"/>
      <c r="AZ46" s="58"/>
      <c r="BA46" s="29"/>
      <c r="BB46" s="29"/>
      <c r="BC46" s="29"/>
      <c r="BD46" s="29"/>
      <c r="BE46" s="29"/>
      <c r="BF46" s="29"/>
      <c r="BG46" s="29"/>
      <c r="BH46" s="29"/>
      <c r="BI46" s="32"/>
      <c r="BJ46" s="32"/>
      <c r="BK46" s="32"/>
      <c r="BL46" s="32"/>
    </row>
    <row r="47" spans="1:79" ht="26.25" customHeight="1" x14ac:dyDescent="0.25">
      <c r="A47" s="58">
        <v>1</v>
      </c>
      <c r="B47" s="58"/>
      <c r="C47" s="58"/>
      <c r="D47" s="59" t="s">
        <v>107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2">
        <f>AO65</f>
        <v>30300000</v>
      </c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>
        <f>AC47+AK47</f>
        <v>30300000</v>
      </c>
      <c r="AT47" s="52"/>
      <c r="AU47" s="52"/>
      <c r="AV47" s="52"/>
      <c r="AW47" s="52"/>
      <c r="AX47" s="52"/>
      <c r="AY47" s="52"/>
      <c r="AZ47" s="52"/>
      <c r="BA47" s="34"/>
      <c r="BB47" s="34"/>
      <c r="BC47" s="34"/>
      <c r="BD47" s="34"/>
      <c r="BE47" s="34"/>
      <c r="BF47" s="34"/>
      <c r="BG47" s="34"/>
      <c r="BH47" s="34"/>
      <c r="BI47" s="32"/>
      <c r="BJ47" s="32"/>
      <c r="BK47" s="32"/>
      <c r="BL47" s="32"/>
      <c r="CA47" s="1" t="s">
        <v>7</v>
      </c>
    </row>
    <row r="48" spans="1:79" ht="39.75" customHeight="1" x14ac:dyDescent="0.25">
      <c r="A48" s="58">
        <v>2</v>
      </c>
      <c r="B48" s="58"/>
      <c r="C48" s="58"/>
      <c r="D48" s="59" t="s">
        <v>97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52"/>
      <c r="AD48" s="52"/>
      <c r="AE48" s="52"/>
      <c r="AF48" s="52"/>
      <c r="AG48" s="52"/>
      <c r="AH48" s="52"/>
      <c r="AI48" s="52"/>
      <c r="AJ48" s="52"/>
      <c r="AK48" s="52">
        <f>AW82</f>
        <v>38500000</v>
      </c>
      <c r="AL48" s="52"/>
      <c r="AM48" s="52"/>
      <c r="AN48" s="52"/>
      <c r="AO48" s="52"/>
      <c r="AP48" s="52"/>
      <c r="AQ48" s="52"/>
      <c r="AR48" s="52"/>
      <c r="AS48" s="52">
        <f>AC48+AK48</f>
        <v>38500000</v>
      </c>
      <c r="AT48" s="52"/>
      <c r="AU48" s="52"/>
      <c r="AV48" s="52"/>
      <c r="AW48" s="52"/>
      <c r="AX48" s="52"/>
      <c r="AY48" s="52"/>
      <c r="AZ48" s="52"/>
      <c r="BA48" s="34"/>
      <c r="BB48" s="34"/>
      <c r="BC48" s="34"/>
      <c r="BD48" s="34"/>
      <c r="BE48" s="34"/>
      <c r="BF48" s="34"/>
      <c r="BG48" s="34"/>
      <c r="BH48" s="34"/>
      <c r="BI48" s="32"/>
      <c r="BJ48" s="32"/>
      <c r="BK48" s="32"/>
      <c r="BL48" s="32"/>
    </row>
    <row r="49" spans="1:79" s="2" customFormat="1" ht="18" customHeight="1" x14ac:dyDescent="0.25">
      <c r="A49" s="68"/>
      <c r="B49" s="68"/>
      <c r="C49" s="68"/>
      <c r="D49" s="90" t="s">
        <v>50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48">
        <f>AC47</f>
        <v>30300000</v>
      </c>
      <c r="AD49" s="48"/>
      <c r="AE49" s="48"/>
      <c r="AF49" s="48"/>
      <c r="AG49" s="48"/>
      <c r="AH49" s="48"/>
      <c r="AI49" s="48"/>
      <c r="AJ49" s="48"/>
      <c r="AK49" s="48">
        <f>SUM(AK47:AR48)</f>
        <v>38500000</v>
      </c>
      <c r="AL49" s="48"/>
      <c r="AM49" s="48"/>
      <c r="AN49" s="48"/>
      <c r="AO49" s="48"/>
      <c r="AP49" s="48"/>
      <c r="AQ49" s="48"/>
      <c r="AR49" s="48"/>
      <c r="AS49" s="48">
        <f>AC49+AK49</f>
        <v>68800000</v>
      </c>
      <c r="AT49" s="48"/>
      <c r="AU49" s="48"/>
      <c r="AV49" s="48"/>
      <c r="AW49" s="48"/>
      <c r="AX49" s="48"/>
      <c r="AY49" s="48"/>
      <c r="AZ49" s="48"/>
      <c r="BA49" s="35"/>
      <c r="BB49" s="35"/>
      <c r="BC49" s="35"/>
      <c r="BD49" s="35"/>
      <c r="BE49" s="35"/>
      <c r="BF49" s="35"/>
      <c r="BG49" s="35"/>
      <c r="BH49" s="35"/>
      <c r="BI49" s="33"/>
      <c r="BJ49" s="33"/>
      <c r="BK49" s="33"/>
      <c r="BL49" s="33"/>
    </row>
    <row r="50" spans="1:79" ht="16.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</row>
    <row r="51" spans="1:79" ht="15.75" customHeight="1" x14ac:dyDescent="0.2">
      <c r="A51" s="117" t="s">
        <v>29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</row>
    <row r="52" spans="1:79" ht="15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120" t="s">
        <v>73</v>
      </c>
      <c r="AS52" s="120"/>
      <c r="AT52" s="120"/>
      <c r="AU52" s="120"/>
      <c r="AV52" s="120"/>
      <c r="AW52" s="120"/>
      <c r="AX52" s="120"/>
      <c r="AY52" s="120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</row>
    <row r="53" spans="1:79" ht="15.95" customHeight="1" x14ac:dyDescent="0.25">
      <c r="A53" s="58" t="s">
        <v>18</v>
      </c>
      <c r="B53" s="58"/>
      <c r="C53" s="58"/>
      <c r="D53" s="101" t="s">
        <v>21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3"/>
      <c r="AB53" s="58" t="s">
        <v>19</v>
      </c>
      <c r="AC53" s="58"/>
      <c r="AD53" s="58"/>
      <c r="AE53" s="58"/>
      <c r="AF53" s="58"/>
      <c r="AG53" s="58"/>
      <c r="AH53" s="58"/>
      <c r="AI53" s="58"/>
      <c r="AJ53" s="58" t="s">
        <v>20</v>
      </c>
      <c r="AK53" s="58"/>
      <c r="AL53" s="58"/>
      <c r="AM53" s="58"/>
      <c r="AN53" s="58"/>
      <c r="AO53" s="58"/>
      <c r="AP53" s="58"/>
      <c r="AQ53" s="58"/>
      <c r="AR53" s="58" t="s">
        <v>17</v>
      </c>
      <c r="AS53" s="58"/>
      <c r="AT53" s="58"/>
      <c r="AU53" s="58"/>
      <c r="AV53" s="58"/>
      <c r="AW53" s="58"/>
      <c r="AX53" s="58"/>
      <c r="AY53" s="58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</row>
    <row r="54" spans="1:79" ht="29.1" customHeight="1" x14ac:dyDescent="0.25">
      <c r="A54" s="58"/>
      <c r="B54" s="58"/>
      <c r="C54" s="58"/>
      <c r="D54" s="104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6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</row>
    <row r="55" spans="1:79" ht="15.75" customHeight="1" x14ac:dyDescent="0.25">
      <c r="A55" s="58">
        <v>1</v>
      </c>
      <c r="B55" s="58"/>
      <c r="C55" s="58"/>
      <c r="D55" s="54">
        <v>2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6"/>
      <c r="AB55" s="58">
        <v>3</v>
      </c>
      <c r="AC55" s="58"/>
      <c r="AD55" s="58"/>
      <c r="AE55" s="58"/>
      <c r="AF55" s="58"/>
      <c r="AG55" s="58"/>
      <c r="AH55" s="58"/>
      <c r="AI55" s="58"/>
      <c r="AJ55" s="58">
        <v>4</v>
      </c>
      <c r="AK55" s="58"/>
      <c r="AL55" s="58"/>
      <c r="AM55" s="58"/>
      <c r="AN55" s="58"/>
      <c r="AO55" s="58"/>
      <c r="AP55" s="58"/>
      <c r="AQ55" s="58"/>
      <c r="AR55" s="58">
        <v>5</v>
      </c>
      <c r="AS55" s="58"/>
      <c r="AT55" s="58"/>
      <c r="AU55" s="58"/>
      <c r="AV55" s="58"/>
      <c r="AW55" s="58"/>
      <c r="AX55" s="58"/>
      <c r="AY55" s="58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6" spans="1:79" ht="51.75" customHeight="1" x14ac:dyDescent="0.25">
      <c r="A56" s="58">
        <v>1</v>
      </c>
      <c r="B56" s="58"/>
      <c r="C56" s="58"/>
      <c r="D56" s="59" t="s">
        <v>85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97">
        <f>AC49</f>
        <v>30300000</v>
      </c>
      <c r="AC56" s="98"/>
      <c r="AD56" s="98"/>
      <c r="AE56" s="98"/>
      <c r="AF56" s="98"/>
      <c r="AG56" s="98"/>
      <c r="AH56" s="98"/>
      <c r="AI56" s="99"/>
      <c r="AJ56" s="97">
        <f>AK49</f>
        <v>38500000</v>
      </c>
      <c r="AK56" s="98"/>
      <c r="AL56" s="98"/>
      <c r="AM56" s="98"/>
      <c r="AN56" s="98"/>
      <c r="AO56" s="98"/>
      <c r="AP56" s="98"/>
      <c r="AQ56" s="99"/>
      <c r="AR56" s="97">
        <f>AB56+AJ56</f>
        <v>68800000</v>
      </c>
      <c r="AS56" s="98"/>
      <c r="AT56" s="98"/>
      <c r="AU56" s="98"/>
      <c r="AV56" s="98"/>
      <c r="AW56" s="98"/>
      <c r="AX56" s="98"/>
      <c r="AY56" s="99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CA56" s="1" t="s">
        <v>8</v>
      </c>
    </row>
    <row r="57" spans="1:79" s="2" customFormat="1" ht="17.25" customHeight="1" x14ac:dyDescent="0.25">
      <c r="A57" s="68"/>
      <c r="B57" s="68"/>
      <c r="C57" s="68"/>
      <c r="D57" s="90" t="s">
        <v>17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48">
        <f>AB56</f>
        <v>30300000</v>
      </c>
      <c r="AC57" s="48"/>
      <c r="AD57" s="48"/>
      <c r="AE57" s="48"/>
      <c r="AF57" s="48"/>
      <c r="AG57" s="48"/>
      <c r="AH57" s="48"/>
      <c r="AI57" s="48"/>
      <c r="AJ57" s="48">
        <f>AJ56</f>
        <v>38500000</v>
      </c>
      <c r="AK57" s="48"/>
      <c r="AL57" s="48"/>
      <c r="AM57" s="48"/>
      <c r="AN57" s="48"/>
      <c r="AO57" s="48"/>
      <c r="AP57" s="48"/>
      <c r="AQ57" s="48"/>
      <c r="AR57" s="48">
        <f>AB57+AJ57</f>
        <v>68800000</v>
      </c>
      <c r="AS57" s="48"/>
      <c r="AT57" s="48"/>
      <c r="AU57" s="48"/>
      <c r="AV57" s="48"/>
      <c r="AW57" s="48"/>
      <c r="AX57" s="48"/>
      <c r="AY57" s="48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</row>
    <row r="58" spans="1:79" ht="15.7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</row>
    <row r="59" spans="1:79" ht="15.75" customHeight="1" x14ac:dyDescent="0.2">
      <c r="A59" s="86" t="s">
        <v>30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</row>
    <row r="60" spans="1:79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79" ht="34.5" customHeight="1" x14ac:dyDescent="0.2">
      <c r="A61" s="58" t="s">
        <v>18</v>
      </c>
      <c r="B61" s="58"/>
      <c r="C61" s="58"/>
      <c r="D61" s="58"/>
      <c r="E61" s="58"/>
      <c r="F61" s="58"/>
      <c r="G61" s="54" t="s">
        <v>31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6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4" t="s">
        <v>19</v>
      </c>
      <c r="AP61" s="55"/>
      <c r="AQ61" s="55"/>
      <c r="AR61" s="55"/>
      <c r="AS61" s="55"/>
      <c r="AT61" s="55"/>
      <c r="AU61" s="55"/>
      <c r="AV61" s="56"/>
      <c r="AW61" s="54" t="s">
        <v>20</v>
      </c>
      <c r="AX61" s="55"/>
      <c r="AY61" s="55"/>
      <c r="AZ61" s="55"/>
      <c r="BA61" s="55"/>
      <c r="BB61" s="55"/>
      <c r="BC61" s="55"/>
      <c r="BD61" s="56"/>
      <c r="BE61" s="54" t="s">
        <v>17</v>
      </c>
      <c r="BF61" s="55"/>
      <c r="BG61" s="55"/>
      <c r="BH61" s="55"/>
      <c r="BI61" s="55"/>
      <c r="BJ61" s="55"/>
      <c r="BK61" s="55"/>
      <c r="BL61" s="56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4">
        <v>2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23.25" customHeight="1" x14ac:dyDescent="0.2">
      <c r="A63" s="54"/>
      <c r="B63" s="55"/>
      <c r="C63" s="55"/>
      <c r="D63" s="55"/>
      <c r="E63" s="55"/>
      <c r="F63" s="56"/>
      <c r="G63" s="94" t="s">
        <v>106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6"/>
      <c r="AW63" s="54"/>
      <c r="AX63" s="55"/>
      <c r="AY63" s="55"/>
      <c r="AZ63" s="55"/>
      <c r="BA63" s="55"/>
      <c r="BB63" s="55"/>
      <c r="BC63" s="55"/>
      <c r="BD63" s="56"/>
      <c r="BE63" s="54"/>
      <c r="BF63" s="55"/>
      <c r="BG63" s="55"/>
      <c r="BH63" s="55"/>
      <c r="BI63" s="55"/>
      <c r="BJ63" s="55"/>
      <c r="BK63" s="55"/>
      <c r="BL63" s="56"/>
    </row>
    <row r="64" spans="1:79" s="2" customFormat="1" ht="17.25" customHeight="1" x14ac:dyDescent="0.2">
      <c r="A64" s="68">
        <v>0</v>
      </c>
      <c r="B64" s="68"/>
      <c r="C64" s="68"/>
      <c r="D64" s="68"/>
      <c r="E64" s="68"/>
      <c r="F64" s="68"/>
      <c r="G64" s="73" t="s">
        <v>51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2"/>
      <c r="Z64" s="130"/>
      <c r="AA64" s="130"/>
      <c r="AB64" s="130"/>
      <c r="AC64" s="130"/>
      <c r="AD64" s="130"/>
      <c r="AE64" s="119"/>
      <c r="AF64" s="119"/>
      <c r="AG64" s="119"/>
      <c r="AH64" s="119"/>
      <c r="AI64" s="119"/>
      <c r="AJ64" s="119"/>
      <c r="AK64" s="119"/>
      <c r="AL64" s="119"/>
      <c r="AM64" s="119"/>
      <c r="AN64" s="73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CA64" s="2" t="s">
        <v>9</v>
      </c>
    </row>
    <row r="65" spans="1:72" ht="39" customHeight="1" x14ac:dyDescent="0.2">
      <c r="A65" s="58">
        <v>0</v>
      </c>
      <c r="B65" s="58"/>
      <c r="C65" s="58"/>
      <c r="D65" s="58"/>
      <c r="E65" s="58"/>
      <c r="F65" s="58"/>
      <c r="G65" s="59" t="s">
        <v>80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7" t="s">
        <v>52</v>
      </c>
      <c r="AA65" s="57"/>
      <c r="AB65" s="57"/>
      <c r="AC65" s="57"/>
      <c r="AD65" s="57"/>
      <c r="AE65" s="65" t="s">
        <v>70</v>
      </c>
      <c r="AF65" s="66"/>
      <c r="AG65" s="66"/>
      <c r="AH65" s="66"/>
      <c r="AI65" s="66"/>
      <c r="AJ65" s="66"/>
      <c r="AK65" s="66"/>
      <c r="AL65" s="66"/>
      <c r="AM65" s="66"/>
      <c r="AN65" s="67"/>
      <c r="AO65" s="52">
        <f>AO66+AO67</f>
        <v>30300000</v>
      </c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>
        <f>AO65+AW65</f>
        <v>30300000</v>
      </c>
      <c r="BF65" s="52"/>
      <c r="BG65" s="52"/>
      <c r="BH65" s="52"/>
      <c r="BI65" s="52"/>
      <c r="BJ65" s="52"/>
      <c r="BK65" s="52"/>
      <c r="BL65" s="52"/>
    </row>
    <row r="66" spans="1:72" ht="52.5" customHeight="1" x14ac:dyDescent="0.2">
      <c r="A66" s="58"/>
      <c r="B66" s="58"/>
      <c r="C66" s="58"/>
      <c r="D66" s="58"/>
      <c r="E66" s="58"/>
      <c r="F66" s="58"/>
      <c r="G66" s="72" t="s">
        <v>86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57" t="s">
        <v>52</v>
      </c>
      <c r="AA66" s="57"/>
      <c r="AB66" s="57"/>
      <c r="AC66" s="57"/>
      <c r="AD66" s="57"/>
      <c r="AE66" s="65" t="s">
        <v>70</v>
      </c>
      <c r="AF66" s="66"/>
      <c r="AG66" s="66"/>
      <c r="AH66" s="66"/>
      <c r="AI66" s="66"/>
      <c r="AJ66" s="66"/>
      <c r="AK66" s="66"/>
      <c r="AL66" s="66"/>
      <c r="AM66" s="66"/>
      <c r="AN66" s="67"/>
      <c r="AO66" s="52">
        <f>30000000</f>
        <v>30000000</v>
      </c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>
        <f>AO66+AW66</f>
        <v>30000000</v>
      </c>
      <c r="BF66" s="52"/>
      <c r="BG66" s="52"/>
      <c r="BH66" s="52"/>
      <c r="BI66" s="52"/>
      <c r="BJ66" s="52"/>
      <c r="BK66" s="52"/>
      <c r="BL66" s="52"/>
    </row>
    <row r="67" spans="1:72" ht="64.5" customHeight="1" x14ac:dyDescent="0.2">
      <c r="A67" s="58"/>
      <c r="B67" s="58"/>
      <c r="C67" s="58"/>
      <c r="D67" s="58"/>
      <c r="E67" s="58"/>
      <c r="F67" s="58"/>
      <c r="G67" s="69" t="s">
        <v>87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1"/>
      <c r="Z67" s="57" t="s">
        <v>52</v>
      </c>
      <c r="AA67" s="57"/>
      <c r="AB67" s="57"/>
      <c r="AC67" s="57"/>
      <c r="AD67" s="57"/>
      <c r="AE67" s="65" t="s">
        <v>70</v>
      </c>
      <c r="AF67" s="66"/>
      <c r="AG67" s="66"/>
      <c r="AH67" s="66"/>
      <c r="AI67" s="66"/>
      <c r="AJ67" s="66"/>
      <c r="AK67" s="66"/>
      <c r="AL67" s="66"/>
      <c r="AM67" s="66"/>
      <c r="AN67" s="67"/>
      <c r="AO67" s="49">
        <v>300000</v>
      </c>
      <c r="AP67" s="50"/>
      <c r="AQ67" s="50"/>
      <c r="AR67" s="50"/>
      <c r="AS67" s="50"/>
      <c r="AT67" s="50"/>
      <c r="AU67" s="50"/>
      <c r="AV67" s="51"/>
      <c r="AW67" s="52"/>
      <c r="AX67" s="52"/>
      <c r="AY67" s="52"/>
      <c r="AZ67" s="52"/>
      <c r="BA67" s="52"/>
      <c r="BB67" s="52"/>
      <c r="BC67" s="52"/>
      <c r="BD67" s="52"/>
      <c r="BE67" s="52">
        <f>AO67+AW67</f>
        <v>300000</v>
      </c>
      <c r="BF67" s="52"/>
      <c r="BG67" s="52"/>
      <c r="BH67" s="52"/>
      <c r="BI67" s="52"/>
      <c r="BJ67" s="52"/>
      <c r="BK67" s="52"/>
      <c r="BL67" s="52"/>
    </row>
    <row r="68" spans="1:72" s="2" customFormat="1" ht="18" customHeight="1" x14ac:dyDescent="0.2">
      <c r="A68" s="68">
        <v>0</v>
      </c>
      <c r="B68" s="68"/>
      <c r="C68" s="68"/>
      <c r="D68" s="68"/>
      <c r="E68" s="68"/>
      <c r="F68" s="68"/>
      <c r="G68" s="73" t="s">
        <v>53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5"/>
      <c r="Z68" s="130"/>
      <c r="AA68" s="130"/>
      <c r="AB68" s="130"/>
      <c r="AC68" s="130"/>
      <c r="AD68" s="130"/>
      <c r="AE68" s="135"/>
      <c r="AF68" s="136"/>
      <c r="AG68" s="136"/>
      <c r="AH68" s="136"/>
      <c r="AI68" s="136"/>
      <c r="AJ68" s="136"/>
      <c r="AK68" s="136"/>
      <c r="AL68" s="136"/>
      <c r="AM68" s="136"/>
      <c r="AN68" s="137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72" ht="39.75" customHeight="1" x14ac:dyDescent="0.2">
      <c r="A69" s="58">
        <v>0</v>
      </c>
      <c r="B69" s="58"/>
      <c r="C69" s="58"/>
      <c r="D69" s="58"/>
      <c r="E69" s="58"/>
      <c r="F69" s="58"/>
      <c r="G69" s="140" t="s">
        <v>99</v>
      </c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2"/>
      <c r="Z69" s="57" t="s">
        <v>54</v>
      </c>
      <c r="AA69" s="57"/>
      <c r="AB69" s="57"/>
      <c r="AC69" s="57"/>
      <c r="AD69" s="57"/>
      <c r="AE69" s="65" t="s">
        <v>88</v>
      </c>
      <c r="AF69" s="66"/>
      <c r="AG69" s="66"/>
      <c r="AH69" s="66"/>
      <c r="AI69" s="66"/>
      <c r="AJ69" s="66"/>
      <c r="AK69" s="66"/>
      <c r="AL69" s="66"/>
      <c r="AM69" s="66"/>
      <c r="AN69" s="67"/>
      <c r="AO69" s="163">
        <v>26.321999999999999</v>
      </c>
      <c r="AP69" s="163"/>
      <c r="AQ69" s="163"/>
      <c r="AR69" s="163"/>
      <c r="AS69" s="163"/>
      <c r="AT69" s="163"/>
      <c r="AU69" s="163"/>
      <c r="AV69" s="163"/>
      <c r="AW69" s="52"/>
      <c r="AX69" s="52"/>
      <c r="AY69" s="52"/>
      <c r="AZ69" s="52"/>
      <c r="BA69" s="52"/>
      <c r="BB69" s="52"/>
      <c r="BC69" s="52"/>
      <c r="BD69" s="52"/>
      <c r="BE69" s="149">
        <f>AO69+AW69</f>
        <v>26.321999999999999</v>
      </c>
      <c r="BF69" s="149"/>
      <c r="BG69" s="149"/>
      <c r="BH69" s="149"/>
      <c r="BI69" s="149"/>
      <c r="BJ69" s="149"/>
      <c r="BK69" s="149"/>
      <c r="BL69" s="149"/>
    </row>
    <row r="70" spans="1:72" ht="33.75" customHeight="1" x14ac:dyDescent="0.2">
      <c r="A70" s="58"/>
      <c r="B70" s="58"/>
      <c r="C70" s="58"/>
      <c r="D70" s="58"/>
      <c r="E70" s="58"/>
      <c r="F70" s="58"/>
      <c r="G70" s="69" t="s">
        <v>76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/>
      <c r="Z70" s="65" t="s">
        <v>55</v>
      </c>
      <c r="AA70" s="128"/>
      <c r="AB70" s="128"/>
      <c r="AC70" s="128"/>
      <c r="AD70" s="129"/>
      <c r="AE70" s="146" t="s">
        <v>77</v>
      </c>
      <c r="AF70" s="147"/>
      <c r="AG70" s="147"/>
      <c r="AH70" s="147"/>
      <c r="AI70" s="147"/>
      <c r="AJ70" s="147"/>
      <c r="AK70" s="147"/>
      <c r="AL70" s="147"/>
      <c r="AM70" s="147"/>
      <c r="AN70" s="148"/>
      <c r="AO70" s="53">
        <v>15</v>
      </c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>
        <f>AO70+AW70</f>
        <v>15</v>
      </c>
      <c r="BF70" s="53"/>
      <c r="BG70" s="53"/>
      <c r="BH70" s="53"/>
      <c r="BI70" s="53"/>
      <c r="BJ70" s="53"/>
      <c r="BK70" s="53"/>
      <c r="BL70" s="53"/>
      <c r="BT70" s="45"/>
    </row>
    <row r="71" spans="1:72" s="2" customFormat="1" ht="18" customHeight="1" x14ac:dyDescent="0.2">
      <c r="A71" s="68">
        <v>0</v>
      </c>
      <c r="B71" s="68"/>
      <c r="C71" s="68"/>
      <c r="D71" s="68"/>
      <c r="E71" s="68"/>
      <c r="F71" s="68"/>
      <c r="G71" s="73" t="s">
        <v>56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5"/>
      <c r="Z71" s="130"/>
      <c r="AA71" s="130"/>
      <c r="AB71" s="130"/>
      <c r="AC71" s="130"/>
      <c r="AD71" s="130"/>
      <c r="AE71" s="135"/>
      <c r="AF71" s="136"/>
      <c r="AG71" s="136"/>
      <c r="AH71" s="136"/>
      <c r="AI71" s="136"/>
      <c r="AJ71" s="136"/>
      <c r="AK71" s="136"/>
      <c r="AL71" s="136"/>
      <c r="AM71" s="136"/>
      <c r="AN71" s="137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T71" s="46"/>
    </row>
    <row r="72" spans="1:72" ht="33.75" customHeight="1" x14ac:dyDescent="0.2">
      <c r="A72" s="58">
        <v>0</v>
      </c>
      <c r="B72" s="58"/>
      <c r="C72" s="58"/>
      <c r="D72" s="58"/>
      <c r="E72" s="58"/>
      <c r="F72" s="58"/>
      <c r="G72" s="59" t="s">
        <v>100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57" t="s">
        <v>52</v>
      </c>
      <c r="AA72" s="57"/>
      <c r="AB72" s="57"/>
      <c r="AC72" s="57"/>
      <c r="AD72" s="57"/>
      <c r="AE72" s="65" t="s">
        <v>72</v>
      </c>
      <c r="AF72" s="66"/>
      <c r="AG72" s="66"/>
      <c r="AH72" s="66"/>
      <c r="AI72" s="66"/>
      <c r="AJ72" s="66"/>
      <c r="AK72" s="66"/>
      <c r="AL72" s="66"/>
      <c r="AM72" s="66"/>
      <c r="AN72" s="67"/>
      <c r="AO72" s="52">
        <f>AO66/AO69/1000</f>
        <v>1139.7310234784591</v>
      </c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>
        <f>AO72+AW72</f>
        <v>1139.7310234784591</v>
      </c>
      <c r="BF72" s="52"/>
      <c r="BG72" s="52"/>
      <c r="BH72" s="52"/>
      <c r="BI72" s="52"/>
      <c r="BJ72" s="52"/>
      <c r="BK72" s="52"/>
      <c r="BL72" s="52"/>
      <c r="BT72" s="45"/>
    </row>
    <row r="73" spans="1:72" ht="27.75" customHeight="1" x14ac:dyDescent="0.2">
      <c r="A73" s="58"/>
      <c r="B73" s="58"/>
      <c r="C73" s="58"/>
      <c r="D73" s="58"/>
      <c r="E73" s="58"/>
      <c r="F73" s="58"/>
      <c r="G73" s="143" t="s">
        <v>78</v>
      </c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5"/>
      <c r="Z73" s="57" t="s">
        <v>52</v>
      </c>
      <c r="AA73" s="57"/>
      <c r="AB73" s="57"/>
      <c r="AC73" s="57"/>
      <c r="AD73" s="57"/>
      <c r="AE73" s="65" t="s">
        <v>72</v>
      </c>
      <c r="AF73" s="66"/>
      <c r="AG73" s="66"/>
      <c r="AH73" s="66"/>
      <c r="AI73" s="66"/>
      <c r="AJ73" s="66"/>
      <c r="AK73" s="66"/>
      <c r="AL73" s="66"/>
      <c r="AM73" s="66"/>
      <c r="AN73" s="67"/>
      <c r="AO73" s="52">
        <f>AO67/AO70</f>
        <v>20000</v>
      </c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>
        <f>AO73+AW73</f>
        <v>20000</v>
      </c>
      <c r="BF73" s="52"/>
      <c r="BG73" s="52"/>
      <c r="BH73" s="52"/>
      <c r="BI73" s="52"/>
      <c r="BJ73" s="52"/>
      <c r="BK73" s="52"/>
      <c r="BL73" s="52"/>
      <c r="BT73" s="45"/>
    </row>
    <row r="74" spans="1:72" s="2" customFormat="1" ht="17.25" customHeight="1" x14ac:dyDescent="0.2">
      <c r="A74" s="68">
        <v>0</v>
      </c>
      <c r="B74" s="68"/>
      <c r="C74" s="68"/>
      <c r="D74" s="68"/>
      <c r="E74" s="68"/>
      <c r="F74" s="68"/>
      <c r="G74" s="73" t="s">
        <v>57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5"/>
      <c r="Z74" s="130"/>
      <c r="AA74" s="130"/>
      <c r="AB74" s="130"/>
      <c r="AC74" s="130"/>
      <c r="AD74" s="130"/>
      <c r="AE74" s="135"/>
      <c r="AF74" s="136"/>
      <c r="AG74" s="136"/>
      <c r="AH74" s="136"/>
      <c r="AI74" s="136"/>
      <c r="AJ74" s="136"/>
      <c r="AK74" s="136"/>
      <c r="AL74" s="136"/>
      <c r="AM74" s="136"/>
      <c r="AN74" s="137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T74" s="46"/>
    </row>
    <row r="75" spans="1:72" ht="49.5" hidden="1" customHeight="1" x14ac:dyDescent="0.2">
      <c r="A75" s="58">
        <v>0</v>
      </c>
      <c r="B75" s="58"/>
      <c r="C75" s="58"/>
      <c r="D75" s="58"/>
      <c r="E75" s="58"/>
      <c r="F75" s="58"/>
      <c r="G75" s="59" t="s">
        <v>58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57" t="s">
        <v>59</v>
      </c>
      <c r="AA75" s="57"/>
      <c r="AB75" s="57"/>
      <c r="AC75" s="57"/>
      <c r="AD75" s="57"/>
      <c r="AE75" s="65" t="s">
        <v>72</v>
      </c>
      <c r="AF75" s="66"/>
      <c r="AG75" s="66"/>
      <c r="AH75" s="66"/>
      <c r="AI75" s="66"/>
      <c r="AJ75" s="66"/>
      <c r="AK75" s="66"/>
      <c r="AL75" s="66"/>
      <c r="AM75" s="66"/>
      <c r="AN75" s="67"/>
      <c r="AO75" s="89">
        <f>AO69/132.347*100</f>
        <v>19.888626111661008</v>
      </c>
      <c r="AP75" s="89"/>
      <c r="AQ75" s="89"/>
      <c r="AR75" s="89"/>
      <c r="AS75" s="89"/>
      <c r="AT75" s="89"/>
      <c r="AU75" s="89"/>
      <c r="AV75" s="89"/>
      <c r="AW75" s="52"/>
      <c r="AX75" s="52"/>
      <c r="AY75" s="52"/>
      <c r="AZ75" s="52"/>
      <c r="BA75" s="52"/>
      <c r="BB75" s="52"/>
      <c r="BC75" s="52"/>
      <c r="BD75" s="52"/>
      <c r="BE75" s="52">
        <f>AO75+AW75</f>
        <v>19.888626111661008</v>
      </c>
      <c r="BF75" s="52"/>
      <c r="BG75" s="52"/>
      <c r="BH75" s="52"/>
      <c r="BI75" s="52"/>
      <c r="BJ75" s="52"/>
      <c r="BK75" s="52"/>
      <c r="BL75" s="52"/>
      <c r="BT75" s="45"/>
    </row>
    <row r="76" spans="1:72" ht="67.5" customHeight="1" x14ac:dyDescent="0.2">
      <c r="A76" s="58"/>
      <c r="B76" s="58"/>
      <c r="C76" s="58"/>
      <c r="D76" s="58"/>
      <c r="E76" s="58"/>
      <c r="F76" s="58"/>
      <c r="G76" s="94" t="s">
        <v>98</v>
      </c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6"/>
      <c r="Z76" s="57" t="s">
        <v>92</v>
      </c>
      <c r="AA76" s="57"/>
      <c r="AB76" s="57"/>
      <c r="AC76" s="57"/>
      <c r="AD76" s="57"/>
      <c r="AE76" s="65" t="s">
        <v>72</v>
      </c>
      <c r="AF76" s="66"/>
      <c r="AG76" s="66"/>
      <c r="AH76" s="66"/>
      <c r="AI76" s="66"/>
      <c r="AJ76" s="66"/>
      <c r="AK76" s="66"/>
      <c r="AL76" s="66"/>
      <c r="AM76" s="66"/>
      <c r="AN76" s="67"/>
      <c r="AO76" s="89">
        <f>AO69/12.6915</f>
        <v>2.0739865264153172</v>
      </c>
      <c r="AP76" s="89"/>
      <c r="AQ76" s="89"/>
      <c r="AR76" s="89"/>
      <c r="AS76" s="89"/>
      <c r="AT76" s="89"/>
      <c r="AU76" s="89"/>
      <c r="AV76" s="89"/>
      <c r="AW76" s="52"/>
      <c r="AX76" s="52"/>
      <c r="AY76" s="52"/>
      <c r="AZ76" s="52"/>
      <c r="BA76" s="52"/>
      <c r="BB76" s="52"/>
      <c r="BC76" s="52"/>
      <c r="BD76" s="52"/>
      <c r="BE76" s="52">
        <f>AO76+AW76</f>
        <v>2.0739865264153172</v>
      </c>
      <c r="BF76" s="52"/>
      <c r="BG76" s="52"/>
      <c r="BH76" s="52"/>
      <c r="BI76" s="52"/>
      <c r="BJ76" s="52"/>
      <c r="BK76" s="52"/>
      <c r="BL76" s="52"/>
      <c r="BT76" s="45"/>
    </row>
    <row r="77" spans="1:72" ht="11.2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T77" s="45"/>
    </row>
    <row r="78" spans="1:72" ht="34.5" customHeight="1" x14ac:dyDescent="0.2">
      <c r="A78" s="58" t="s">
        <v>18</v>
      </c>
      <c r="B78" s="58"/>
      <c r="C78" s="58"/>
      <c r="D78" s="58"/>
      <c r="E78" s="58"/>
      <c r="F78" s="58"/>
      <c r="G78" s="54" t="s">
        <v>31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8" t="s">
        <v>2</v>
      </c>
      <c r="AA78" s="58"/>
      <c r="AB78" s="58"/>
      <c r="AC78" s="58"/>
      <c r="AD78" s="58"/>
      <c r="AE78" s="58" t="s">
        <v>1</v>
      </c>
      <c r="AF78" s="58"/>
      <c r="AG78" s="58"/>
      <c r="AH78" s="58"/>
      <c r="AI78" s="58"/>
      <c r="AJ78" s="58"/>
      <c r="AK78" s="58"/>
      <c r="AL78" s="58"/>
      <c r="AM78" s="58"/>
      <c r="AN78" s="58"/>
      <c r="AO78" s="54" t="s">
        <v>19</v>
      </c>
      <c r="AP78" s="55"/>
      <c r="AQ78" s="55"/>
      <c r="AR78" s="55"/>
      <c r="AS78" s="55"/>
      <c r="AT78" s="55"/>
      <c r="AU78" s="55"/>
      <c r="AV78" s="56"/>
      <c r="AW78" s="54" t="s">
        <v>20</v>
      </c>
      <c r="AX78" s="55"/>
      <c r="AY78" s="55"/>
      <c r="AZ78" s="55"/>
      <c r="BA78" s="55"/>
      <c r="BB78" s="55"/>
      <c r="BC78" s="55"/>
      <c r="BD78" s="56"/>
      <c r="BE78" s="54" t="s">
        <v>17</v>
      </c>
      <c r="BF78" s="55"/>
      <c r="BG78" s="55"/>
      <c r="BH78" s="55"/>
      <c r="BI78" s="55"/>
      <c r="BJ78" s="55"/>
      <c r="BK78" s="55"/>
      <c r="BL78" s="56"/>
      <c r="BT78" s="45"/>
    </row>
    <row r="79" spans="1:72" ht="15.75" x14ac:dyDescent="0.2">
      <c r="A79" s="58">
        <v>1</v>
      </c>
      <c r="B79" s="58"/>
      <c r="C79" s="58"/>
      <c r="D79" s="58"/>
      <c r="E79" s="58"/>
      <c r="F79" s="58"/>
      <c r="G79" s="54">
        <v>2</v>
      </c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6"/>
      <c r="Z79" s="58">
        <v>3</v>
      </c>
      <c r="AA79" s="58"/>
      <c r="AB79" s="58"/>
      <c r="AC79" s="58"/>
      <c r="AD79" s="58"/>
      <c r="AE79" s="58">
        <v>4</v>
      </c>
      <c r="AF79" s="58"/>
      <c r="AG79" s="58"/>
      <c r="AH79" s="58"/>
      <c r="AI79" s="58"/>
      <c r="AJ79" s="58"/>
      <c r="AK79" s="58"/>
      <c r="AL79" s="58"/>
      <c r="AM79" s="58"/>
      <c r="AN79" s="58"/>
      <c r="AO79" s="58">
        <v>5</v>
      </c>
      <c r="AP79" s="58"/>
      <c r="AQ79" s="58"/>
      <c r="AR79" s="58"/>
      <c r="AS79" s="58"/>
      <c r="AT79" s="58"/>
      <c r="AU79" s="58"/>
      <c r="AV79" s="58"/>
      <c r="AW79" s="58">
        <v>6</v>
      </c>
      <c r="AX79" s="58"/>
      <c r="AY79" s="58"/>
      <c r="AZ79" s="58"/>
      <c r="BA79" s="58"/>
      <c r="BB79" s="58"/>
      <c r="BC79" s="58"/>
      <c r="BD79" s="58"/>
      <c r="BE79" s="58">
        <v>7</v>
      </c>
      <c r="BF79" s="58"/>
      <c r="BG79" s="58"/>
      <c r="BH79" s="58"/>
      <c r="BI79" s="58"/>
      <c r="BJ79" s="58"/>
      <c r="BK79" s="58"/>
      <c r="BL79" s="58"/>
      <c r="BT79" s="45"/>
    </row>
    <row r="80" spans="1:72" ht="20.25" customHeight="1" x14ac:dyDescent="0.2">
      <c r="A80" s="54"/>
      <c r="B80" s="55"/>
      <c r="C80" s="55"/>
      <c r="D80" s="55"/>
      <c r="E80" s="55"/>
      <c r="F80" s="56"/>
      <c r="G80" s="62" t="s">
        <v>96</v>
      </c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4"/>
      <c r="AO80" s="54"/>
      <c r="AP80" s="55"/>
      <c r="AQ80" s="55"/>
      <c r="AR80" s="55"/>
      <c r="AS80" s="55"/>
      <c r="AT80" s="55"/>
      <c r="AU80" s="55"/>
      <c r="AV80" s="56"/>
      <c r="AW80" s="54"/>
      <c r="AX80" s="55"/>
      <c r="AY80" s="55"/>
      <c r="AZ80" s="55"/>
      <c r="BA80" s="55"/>
      <c r="BB80" s="55"/>
      <c r="BC80" s="55"/>
      <c r="BD80" s="56"/>
      <c r="BE80" s="54"/>
      <c r="BF80" s="55"/>
      <c r="BG80" s="55"/>
      <c r="BH80" s="55"/>
      <c r="BI80" s="55"/>
      <c r="BJ80" s="55"/>
      <c r="BK80" s="55"/>
      <c r="BL80" s="56"/>
      <c r="BT80" s="45"/>
    </row>
    <row r="81" spans="1:72" ht="15.75" x14ac:dyDescent="0.2">
      <c r="A81" s="68">
        <v>0</v>
      </c>
      <c r="B81" s="68"/>
      <c r="C81" s="68"/>
      <c r="D81" s="68"/>
      <c r="E81" s="68"/>
      <c r="F81" s="68"/>
      <c r="G81" s="73" t="s">
        <v>51</v>
      </c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2"/>
      <c r="Z81" s="130"/>
      <c r="AA81" s="130"/>
      <c r="AB81" s="130"/>
      <c r="AC81" s="130"/>
      <c r="AD81" s="130"/>
      <c r="AE81" s="119"/>
      <c r="AF81" s="119"/>
      <c r="AG81" s="119"/>
      <c r="AH81" s="119"/>
      <c r="AI81" s="119"/>
      <c r="AJ81" s="119"/>
      <c r="AK81" s="119"/>
      <c r="AL81" s="119"/>
      <c r="AM81" s="119"/>
      <c r="AN81" s="73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T81" s="45"/>
    </row>
    <row r="82" spans="1:72" ht="22.5" customHeight="1" x14ac:dyDescent="0.2">
      <c r="A82" s="58">
        <v>0</v>
      </c>
      <c r="B82" s="58"/>
      <c r="C82" s="58"/>
      <c r="D82" s="58"/>
      <c r="E82" s="58"/>
      <c r="F82" s="58"/>
      <c r="G82" s="59" t="s">
        <v>75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57" t="s">
        <v>52</v>
      </c>
      <c r="AA82" s="57"/>
      <c r="AB82" s="57"/>
      <c r="AC82" s="57"/>
      <c r="AD82" s="57"/>
      <c r="AE82" s="65" t="s">
        <v>70</v>
      </c>
      <c r="AF82" s="66"/>
      <c r="AG82" s="66"/>
      <c r="AH82" s="66"/>
      <c r="AI82" s="66"/>
      <c r="AJ82" s="66"/>
      <c r="AK82" s="66"/>
      <c r="AL82" s="66"/>
      <c r="AM82" s="66"/>
      <c r="AN82" s="67"/>
      <c r="AO82" s="52"/>
      <c r="AP82" s="52"/>
      <c r="AQ82" s="52"/>
      <c r="AR82" s="52"/>
      <c r="AS82" s="52"/>
      <c r="AT82" s="52"/>
      <c r="AU82" s="52"/>
      <c r="AV82" s="52"/>
      <c r="AW82" s="52">
        <f>SUM(AW83:BD85)</f>
        <v>38500000</v>
      </c>
      <c r="AX82" s="52"/>
      <c r="AY82" s="52"/>
      <c r="AZ82" s="52"/>
      <c r="BA82" s="52"/>
      <c r="BB82" s="52"/>
      <c r="BC82" s="52"/>
      <c r="BD82" s="52"/>
      <c r="BE82" s="52">
        <f>AO82+AW82</f>
        <v>38500000</v>
      </c>
      <c r="BF82" s="52"/>
      <c r="BG82" s="52"/>
      <c r="BH82" s="52"/>
      <c r="BI82" s="52"/>
      <c r="BJ82" s="52"/>
      <c r="BK82" s="52"/>
      <c r="BL82" s="52"/>
      <c r="BT82" s="45"/>
    </row>
    <row r="83" spans="1:72" ht="33" customHeight="1" x14ac:dyDescent="0.2">
      <c r="A83" s="58">
        <v>0</v>
      </c>
      <c r="B83" s="58"/>
      <c r="C83" s="58"/>
      <c r="D83" s="58"/>
      <c r="E83" s="58"/>
      <c r="F83" s="58"/>
      <c r="G83" s="59" t="s">
        <v>101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57" t="s">
        <v>52</v>
      </c>
      <c r="AA83" s="57"/>
      <c r="AB83" s="57"/>
      <c r="AC83" s="57"/>
      <c r="AD83" s="57"/>
      <c r="AE83" s="65" t="s">
        <v>71</v>
      </c>
      <c r="AF83" s="128"/>
      <c r="AG83" s="128"/>
      <c r="AH83" s="128"/>
      <c r="AI83" s="128"/>
      <c r="AJ83" s="128"/>
      <c r="AK83" s="128"/>
      <c r="AL83" s="128"/>
      <c r="AM83" s="128"/>
      <c r="AN83" s="129"/>
      <c r="AO83" s="52"/>
      <c r="AP83" s="52"/>
      <c r="AQ83" s="52"/>
      <c r="AR83" s="52"/>
      <c r="AS83" s="52"/>
      <c r="AT83" s="52"/>
      <c r="AU83" s="52"/>
      <c r="AV83" s="52"/>
      <c r="AW83" s="52">
        <f>20000000-200000</f>
        <v>19800000</v>
      </c>
      <c r="AX83" s="52"/>
      <c r="AY83" s="52"/>
      <c r="AZ83" s="52"/>
      <c r="BA83" s="52"/>
      <c r="BB83" s="52"/>
      <c r="BC83" s="52"/>
      <c r="BD83" s="52"/>
      <c r="BE83" s="52">
        <f>AO83+AW83</f>
        <v>19800000</v>
      </c>
      <c r="BF83" s="52"/>
      <c r="BG83" s="52"/>
      <c r="BH83" s="52"/>
      <c r="BI83" s="52"/>
      <c r="BJ83" s="52"/>
      <c r="BK83" s="52"/>
      <c r="BL83" s="52"/>
      <c r="BS83" s="47"/>
      <c r="BT83" s="45"/>
    </row>
    <row r="84" spans="1:72" ht="54" customHeight="1" x14ac:dyDescent="0.2">
      <c r="A84" s="58"/>
      <c r="B84" s="58"/>
      <c r="C84" s="58"/>
      <c r="D84" s="58"/>
      <c r="E84" s="58"/>
      <c r="F84" s="58"/>
      <c r="G84" s="59" t="s">
        <v>83</v>
      </c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57" t="s">
        <v>52</v>
      </c>
      <c r="AA84" s="57"/>
      <c r="AB84" s="57"/>
      <c r="AC84" s="57"/>
      <c r="AD84" s="57"/>
      <c r="AE84" s="65" t="s">
        <v>71</v>
      </c>
      <c r="AF84" s="128"/>
      <c r="AG84" s="128"/>
      <c r="AH84" s="128"/>
      <c r="AI84" s="128"/>
      <c r="AJ84" s="128"/>
      <c r="AK84" s="128"/>
      <c r="AL84" s="128"/>
      <c r="AM84" s="128"/>
      <c r="AN84" s="129"/>
      <c r="AO84" s="52"/>
      <c r="AP84" s="52"/>
      <c r="AQ84" s="52"/>
      <c r="AR84" s="52"/>
      <c r="AS84" s="52"/>
      <c r="AT84" s="52"/>
      <c r="AU84" s="52"/>
      <c r="AV84" s="52"/>
      <c r="AW84" s="52">
        <v>18500000</v>
      </c>
      <c r="AX84" s="52"/>
      <c r="AY84" s="52"/>
      <c r="AZ84" s="52"/>
      <c r="BA84" s="52"/>
      <c r="BB84" s="52"/>
      <c r="BC84" s="52"/>
      <c r="BD84" s="52"/>
      <c r="BE84" s="52">
        <f>AO84+AW84</f>
        <v>18500000</v>
      </c>
      <c r="BF84" s="52"/>
      <c r="BG84" s="52"/>
      <c r="BH84" s="52"/>
      <c r="BI84" s="52"/>
      <c r="BJ84" s="52"/>
      <c r="BK84" s="52"/>
      <c r="BL84" s="52"/>
      <c r="BS84" s="47"/>
      <c r="BT84" s="45"/>
    </row>
    <row r="85" spans="1:72" ht="54.75" customHeight="1" x14ac:dyDescent="0.2">
      <c r="A85" s="54"/>
      <c r="B85" s="55"/>
      <c r="C85" s="55"/>
      <c r="D85" s="55"/>
      <c r="E85" s="55"/>
      <c r="F85" s="56"/>
      <c r="G85" s="59" t="s">
        <v>104</v>
      </c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8"/>
      <c r="Z85" s="65" t="s">
        <v>52</v>
      </c>
      <c r="AA85" s="128"/>
      <c r="AB85" s="128"/>
      <c r="AC85" s="128"/>
      <c r="AD85" s="129"/>
      <c r="AE85" s="65" t="s">
        <v>71</v>
      </c>
      <c r="AF85" s="128"/>
      <c r="AG85" s="128"/>
      <c r="AH85" s="128"/>
      <c r="AI85" s="128"/>
      <c r="AJ85" s="128"/>
      <c r="AK85" s="128"/>
      <c r="AL85" s="128"/>
      <c r="AM85" s="128"/>
      <c r="AN85" s="129"/>
      <c r="AO85" s="49"/>
      <c r="AP85" s="50"/>
      <c r="AQ85" s="50"/>
      <c r="AR85" s="50"/>
      <c r="AS85" s="50"/>
      <c r="AT85" s="50"/>
      <c r="AU85" s="50"/>
      <c r="AV85" s="51"/>
      <c r="AW85" s="49">
        <f>100000+50000+50000</f>
        <v>200000</v>
      </c>
      <c r="AX85" s="50"/>
      <c r="AY85" s="50"/>
      <c r="AZ85" s="50"/>
      <c r="BA85" s="50"/>
      <c r="BB85" s="50"/>
      <c r="BC85" s="50"/>
      <c r="BD85" s="51"/>
      <c r="BE85" s="49">
        <f>AO85+AW85</f>
        <v>200000</v>
      </c>
      <c r="BF85" s="50"/>
      <c r="BG85" s="50"/>
      <c r="BH85" s="50"/>
      <c r="BI85" s="50"/>
      <c r="BJ85" s="50"/>
      <c r="BK85" s="50"/>
      <c r="BL85" s="51"/>
      <c r="BS85" s="47"/>
      <c r="BT85" s="45"/>
    </row>
    <row r="86" spans="1:72" ht="17.25" customHeight="1" x14ac:dyDescent="0.2">
      <c r="A86" s="68">
        <v>0</v>
      </c>
      <c r="B86" s="68"/>
      <c r="C86" s="68"/>
      <c r="D86" s="68"/>
      <c r="E86" s="68"/>
      <c r="F86" s="68"/>
      <c r="G86" s="90" t="s">
        <v>53</v>
      </c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2"/>
      <c r="Z86" s="130"/>
      <c r="AA86" s="130"/>
      <c r="AB86" s="130"/>
      <c r="AC86" s="130"/>
      <c r="AD86" s="130"/>
      <c r="AE86" s="135"/>
      <c r="AF86" s="136"/>
      <c r="AG86" s="136"/>
      <c r="AH86" s="136"/>
      <c r="AI86" s="136"/>
      <c r="AJ86" s="136"/>
      <c r="AK86" s="136"/>
      <c r="AL86" s="136"/>
      <c r="AM86" s="136"/>
      <c r="AN86" s="137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S86" s="45"/>
      <c r="BT86" s="45"/>
    </row>
    <row r="87" spans="1:72" ht="39" customHeight="1" x14ac:dyDescent="0.2">
      <c r="A87" s="58">
        <v>0</v>
      </c>
      <c r="B87" s="58"/>
      <c r="C87" s="58"/>
      <c r="D87" s="58"/>
      <c r="E87" s="58"/>
      <c r="F87" s="58"/>
      <c r="G87" s="59" t="s">
        <v>102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57" t="s">
        <v>54</v>
      </c>
      <c r="AA87" s="57"/>
      <c r="AB87" s="57"/>
      <c r="AC87" s="57"/>
      <c r="AD87" s="57"/>
      <c r="AE87" s="65" t="s">
        <v>71</v>
      </c>
      <c r="AF87" s="66"/>
      <c r="AG87" s="66"/>
      <c r="AH87" s="66"/>
      <c r="AI87" s="66"/>
      <c r="AJ87" s="66"/>
      <c r="AK87" s="66"/>
      <c r="AL87" s="66"/>
      <c r="AM87" s="66"/>
      <c r="AN87" s="67"/>
      <c r="AO87" s="52"/>
      <c r="AP87" s="52"/>
      <c r="AQ87" s="52"/>
      <c r="AR87" s="52"/>
      <c r="AS87" s="52"/>
      <c r="AT87" s="52"/>
      <c r="AU87" s="52"/>
      <c r="AV87" s="52"/>
      <c r="AW87" s="162">
        <v>9.4450000000000003</v>
      </c>
      <c r="AX87" s="162"/>
      <c r="AY87" s="162"/>
      <c r="AZ87" s="162"/>
      <c r="BA87" s="162"/>
      <c r="BB87" s="162"/>
      <c r="BC87" s="162"/>
      <c r="BD87" s="162"/>
      <c r="BE87" s="149">
        <f>AO87+AW87</f>
        <v>9.4450000000000003</v>
      </c>
      <c r="BF87" s="149"/>
      <c r="BG87" s="149"/>
      <c r="BH87" s="149"/>
      <c r="BI87" s="149"/>
      <c r="BJ87" s="149"/>
      <c r="BK87" s="149"/>
      <c r="BL87" s="149"/>
      <c r="BT87" s="45"/>
    </row>
    <row r="88" spans="1:72" ht="38.25" customHeight="1" x14ac:dyDescent="0.2">
      <c r="A88" s="58"/>
      <c r="B88" s="58"/>
      <c r="C88" s="58"/>
      <c r="D88" s="58"/>
      <c r="E88" s="58"/>
      <c r="F88" s="58"/>
      <c r="G88" s="59" t="s">
        <v>82</v>
      </c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57" t="s">
        <v>55</v>
      </c>
      <c r="AA88" s="57"/>
      <c r="AB88" s="57"/>
      <c r="AC88" s="57"/>
      <c r="AD88" s="57"/>
      <c r="AE88" s="65" t="s">
        <v>71</v>
      </c>
      <c r="AF88" s="66"/>
      <c r="AG88" s="66"/>
      <c r="AH88" s="66"/>
      <c r="AI88" s="66"/>
      <c r="AJ88" s="66"/>
      <c r="AK88" s="66"/>
      <c r="AL88" s="66"/>
      <c r="AM88" s="66"/>
      <c r="AN88" s="67"/>
      <c r="AO88" s="52"/>
      <c r="AP88" s="52"/>
      <c r="AQ88" s="52"/>
      <c r="AR88" s="52"/>
      <c r="AS88" s="52"/>
      <c r="AT88" s="52"/>
      <c r="AU88" s="52"/>
      <c r="AV88" s="52"/>
      <c r="AW88" s="150">
        <v>1</v>
      </c>
      <c r="AX88" s="150"/>
      <c r="AY88" s="150"/>
      <c r="AZ88" s="150"/>
      <c r="BA88" s="150"/>
      <c r="BB88" s="150"/>
      <c r="BC88" s="150"/>
      <c r="BD88" s="150"/>
      <c r="BE88" s="53">
        <f>AO88+AW88</f>
        <v>1</v>
      </c>
      <c r="BF88" s="53"/>
      <c r="BG88" s="53"/>
      <c r="BH88" s="53"/>
      <c r="BI88" s="53"/>
      <c r="BJ88" s="53"/>
      <c r="BK88" s="53"/>
      <c r="BL88" s="53"/>
      <c r="BS88" s="45"/>
      <c r="BT88" s="45"/>
    </row>
    <row r="89" spans="1:72" ht="36.75" customHeight="1" x14ac:dyDescent="0.2">
      <c r="A89" s="54"/>
      <c r="B89" s="55"/>
      <c r="C89" s="55"/>
      <c r="D89" s="55"/>
      <c r="E89" s="55"/>
      <c r="F89" s="56"/>
      <c r="G89" s="140" t="s">
        <v>93</v>
      </c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2"/>
      <c r="Z89" s="65" t="s">
        <v>55</v>
      </c>
      <c r="AA89" s="128"/>
      <c r="AB89" s="128"/>
      <c r="AC89" s="128"/>
      <c r="AD89" s="129"/>
      <c r="AE89" s="65" t="s">
        <v>71</v>
      </c>
      <c r="AF89" s="128"/>
      <c r="AG89" s="128"/>
      <c r="AH89" s="128"/>
      <c r="AI89" s="128"/>
      <c r="AJ89" s="128"/>
      <c r="AK89" s="128"/>
      <c r="AL89" s="128"/>
      <c r="AM89" s="128"/>
      <c r="AN89" s="129"/>
      <c r="AO89" s="49"/>
      <c r="AP89" s="50"/>
      <c r="AQ89" s="50"/>
      <c r="AR89" s="50"/>
      <c r="AS89" s="50"/>
      <c r="AT89" s="50"/>
      <c r="AU89" s="50"/>
      <c r="AV89" s="51"/>
      <c r="AW89" s="159">
        <v>3</v>
      </c>
      <c r="AX89" s="160"/>
      <c r="AY89" s="160"/>
      <c r="AZ89" s="160"/>
      <c r="BA89" s="160"/>
      <c r="BB89" s="160"/>
      <c r="BC89" s="160"/>
      <c r="BD89" s="161"/>
      <c r="BE89" s="153">
        <f>AO89+AW89</f>
        <v>3</v>
      </c>
      <c r="BF89" s="154"/>
      <c r="BG89" s="154"/>
      <c r="BH89" s="154"/>
      <c r="BI89" s="154"/>
      <c r="BJ89" s="154"/>
      <c r="BK89" s="154"/>
      <c r="BL89" s="155"/>
      <c r="BS89" s="45"/>
      <c r="BT89" s="45"/>
    </row>
    <row r="90" spans="1:72" ht="17.25" customHeight="1" x14ac:dyDescent="0.2">
      <c r="A90" s="68">
        <v>0</v>
      </c>
      <c r="B90" s="68"/>
      <c r="C90" s="68"/>
      <c r="D90" s="68"/>
      <c r="E90" s="68"/>
      <c r="F90" s="68"/>
      <c r="G90" s="90" t="s">
        <v>56</v>
      </c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2"/>
      <c r="Z90" s="130"/>
      <c r="AA90" s="130"/>
      <c r="AB90" s="130"/>
      <c r="AC90" s="130"/>
      <c r="AD90" s="130"/>
      <c r="AE90" s="135"/>
      <c r="AF90" s="136"/>
      <c r="AG90" s="136"/>
      <c r="AH90" s="136"/>
      <c r="AI90" s="136"/>
      <c r="AJ90" s="136"/>
      <c r="AK90" s="136"/>
      <c r="AL90" s="136"/>
      <c r="AM90" s="136"/>
      <c r="AN90" s="137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S90" s="45"/>
      <c r="BT90" s="45"/>
    </row>
    <row r="91" spans="1:72" ht="35.25" customHeight="1" x14ac:dyDescent="0.2">
      <c r="A91" s="58">
        <v>0</v>
      </c>
      <c r="B91" s="58"/>
      <c r="C91" s="58"/>
      <c r="D91" s="58"/>
      <c r="E91" s="58"/>
      <c r="F91" s="58"/>
      <c r="G91" s="59" t="s">
        <v>103</v>
      </c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57" t="s">
        <v>52</v>
      </c>
      <c r="AA91" s="57"/>
      <c r="AB91" s="57"/>
      <c r="AC91" s="57"/>
      <c r="AD91" s="57"/>
      <c r="AE91" s="65" t="s">
        <v>72</v>
      </c>
      <c r="AF91" s="66"/>
      <c r="AG91" s="66"/>
      <c r="AH91" s="66"/>
      <c r="AI91" s="66"/>
      <c r="AJ91" s="66"/>
      <c r="AK91" s="66"/>
      <c r="AL91" s="66"/>
      <c r="AM91" s="66"/>
      <c r="AN91" s="67"/>
      <c r="AO91" s="52"/>
      <c r="AP91" s="52"/>
      <c r="AQ91" s="52"/>
      <c r="AR91" s="52"/>
      <c r="AS91" s="52"/>
      <c r="AT91" s="52"/>
      <c r="AU91" s="52"/>
      <c r="AV91" s="52"/>
      <c r="AW91" s="76">
        <f>AW83/AW87/1000</f>
        <v>2096.3472736897829</v>
      </c>
      <c r="AX91" s="76"/>
      <c r="AY91" s="76"/>
      <c r="AZ91" s="76"/>
      <c r="BA91" s="76"/>
      <c r="BB91" s="76"/>
      <c r="BC91" s="76"/>
      <c r="BD91" s="76"/>
      <c r="BE91" s="52">
        <f>AO91+AW91</f>
        <v>2096.3472736897829</v>
      </c>
      <c r="BF91" s="52"/>
      <c r="BG91" s="52"/>
      <c r="BH91" s="52"/>
      <c r="BI91" s="52"/>
      <c r="BJ91" s="52"/>
      <c r="BK91" s="52"/>
      <c r="BL91" s="52"/>
      <c r="BS91" s="45">
        <f>AW83/1500</f>
        <v>13200</v>
      </c>
      <c r="BT91" s="45"/>
    </row>
    <row r="92" spans="1:72" ht="41.25" customHeight="1" x14ac:dyDescent="0.2">
      <c r="A92" s="58"/>
      <c r="B92" s="58"/>
      <c r="C92" s="58"/>
      <c r="D92" s="58"/>
      <c r="E92" s="58"/>
      <c r="F92" s="58"/>
      <c r="G92" s="59" t="s">
        <v>95</v>
      </c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57" t="s">
        <v>52</v>
      </c>
      <c r="AA92" s="57"/>
      <c r="AB92" s="57"/>
      <c r="AC92" s="57"/>
      <c r="AD92" s="57"/>
      <c r="AE92" s="65" t="s">
        <v>72</v>
      </c>
      <c r="AF92" s="66"/>
      <c r="AG92" s="66"/>
      <c r="AH92" s="66"/>
      <c r="AI92" s="66"/>
      <c r="AJ92" s="66"/>
      <c r="AK92" s="66"/>
      <c r="AL92" s="66"/>
      <c r="AM92" s="66"/>
      <c r="AN92" s="67"/>
      <c r="AO92" s="52"/>
      <c r="AP92" s="52"/>
      <c r="AQ92" s="52"/>
      <c r="AR92" s="52"/>
      <c r="AS92" s="52"/>
      <c r="AT92" s="52"/>
      <c r="AU92" s="52"/>
      <c r="AV92" s="52"/>
      <c r="AW92" s="52">
        <f>AW84/AW88</f>
        <v>18500000</v>
      </c>
      <c r="AX92" s="52"/>
      <c r="AY92" s="52"/>
      <c r="AZ92" s="52"/>
      <c r="BA92" s="52"/>
      <c r="BB92" s="52"/>
      <c r="BC92" s="52"/>
      <c r="BD92" s="52"/>
      <c r="BE92" s="52">
        <f>AO92+AW92</f>
        <v>18500000</v>
      </c>
      <c r="BF92" s="52"/>
      <c r="BG92" s="52"/>
      <c r="BH92" s="52"/>
      <c r="BI92" s="52"/>
      <c r="BJ92" s="52"/>
      <c r="BK92" s="52"/>
      <c r="BL92" s="52"/>
      <c r="BS92" s="45"/>
      <c r="BT92" s="45"/>
    </row>
    <row r="93" spans="1:72" ht="35.25" customHeight="1" x14ac:dyDescent="0.2">
      <c r="A93" s="54"/>
      <c r="B93" s="55"/>
      <c r="C93" s="55"/>
      <c r="D93" s="55"/>
      <c r="E93" s="55"/>
      <c r="F93" s="56"/>
      <c r="G93" s="59" t="s">
        <v>94</v>
      </c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8"/>
      <c r="Z93" s="65" t="s">
        <v>52</v>
      </c>
      <c r="AA93" s="128"/>
      <c r="AB93" s="128"/>
      <c r="AC93" s="128"/>
      <c r="AD93" s="129"/>
      <c r="AE93" s="65" t="s">
        <v>72</v>
      </c>
      <c r="AF93" s="128"/>
      <c r="AG93" s="128"/>
      <c r="AH93" s="128"/>
      <c r="AI93" s="128"/>
      <c r="AJ93" s="128"/>
      <c r="AK93" s="128"/>
      <c r="AL93" s="128"/>
      <c r="AM93" s="128"/>
      <c r="AN93" s="129"/>
      <c r="AO93" s="49"/>
      <c r="AP93" s="50"/>
      <c r="AQ93" s="50"/>
      <c r="AR93" s="50"/>
      <c r="AS93" s="50"/>
      <c r="AT93" s="50"/>
      <c r="AU93" s="50"/>
      <c r="AV93" s="51"/>
      <c r="AW93" s="49">
        <f>AW85/AW89</f>
        <v>66666.666666666672</v>
      </c>
      <c r="AX93" s="50"/>
      <c r="AY93" s="50"/>
      <c r="AZ93" s="50"/>
      <c r="BA93" s="50"/>
      <c r="BB93" s="50"/>
      <c r="BC93" s="50"/>
      <c r="BD93" s="51"/>
      <c r="BE93" s="49">
        <f>AO93+AW93</f>
        <v>66666.666666666672</v>
      </c>
      <c r="BF93" s="50"/>
      <c r="BG93" s="50"/>
      <c r="BH93" s="50"/>
      <c r="BI93" s="50"/>
      <c r="BJ93" s="50"/>
      <c r="BK93" s="50"/>
      <c r="BL93" s="51"/>
      <c r="BS93" s="45"/>
      <c r="BT93" s="45"/>
    </row>
    <row r="94" spans="1:72" ht="21" customHeight="1" x14ac:dyDescent="0.2">
      <c r="A94" s="68">
        <v>0</v>
      </c>
      <c r="B94" s="68"/>
      <c r="C94" s="68"/>
      <c r="D94" s="68"/>
      <c r="E94" s="68"/>
      <c r="F94" s="68"/>
      <c r="G94" s="90" t="s">
        <v>57</v>
      </c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2"/>
      <c r="Z94" s="130"/>
      <c r="AA94" s="130"/>
      <c r="AB94" s="130"/>
      <c r="AC94" s="130"/>
      <c r="AD94" s="130"/>
      <c r="AE94" s="135"/>
      <c r="AF94" s="136"/>
      <c r="AG94" s="136"/>
      <c r="AH94" s="136"/>
      <c r="AI94" s="136"/>
      <c r="AJ94" s="136"/>
      <c r="AK94" s="136"/>
      <c r="AL94" s="136"/>
      <c r="AM94" s="136"/>
      <c r="AN94" s="137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S94" s="45"/>
      <c r="BT94" s="45"/>
    </row>
    <row r="95" spans="1:72" ht="49.5" customHeight="1" x14ac:dyDescent="0.2">
      <c r="A95" s="58">
        <v>0</v>
      </c>
      <c r="B95" s="58"/>
      <c r="C95" s="58"/>
      <c r="D95" s="58"/>
      <c r="E95" s="58"/>
      <c r="F95" s="58"/>
      <c r="G95" s="59" t="s">
        <v>105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57" t="s">
        <v>92</v>
      </c>
      <c r="AA95" s="57"/>
      <c r="AB95" s="57"/>
      <c r="AC95" s="57"/>
      <c r="AD95" s="57"/>
      <c r="AE95" s="65" t="s">
        <v>72</v>
      </c>
      <c r="AF95" s="66"/>
      <c r="AG95" s="66"/>
      <c r="AH95" s="66"/>
      <c r="AI95" s="66"/>
      <c r="AJ95" s="66"/>
      <c r="AK95" s="66"/>
      <c r="AL95" s="66"/>
      <c r="AM95" s="66"/>
      <c r="AN95" s="67"/>
      <c r="AO95" s="52"/>
      <c r="AP95" s="52"/>
      <c r="AQ95" s="52"/>
      <c r="AR95" s="52"/>
      <c r="AS95" s="52"/>
      <c r="AT95" s="52"/>
      <c r="AU95" s="52"/>
      <c r="AV95" s="52"/>
      <c r="AW95" s="76">
        <f>AW82/5538459.87</f>
        <v>6.9513909829954228</v>
      </c>
      <c r="AX95" s="76"/>
      <c r="AY95" s="76"/>
      <c r="AZ95" s="76"/>
      <c r="BA95" s="76"/>
      <c r="BB95" s="76"/>
      <c r="BC95" s="76"/>
      <c r="BD95" s="76"/>
      <c r="BE95" s="52">
        <f>AO95+AW95</f>
        <v>6.9513909829954228</v>
      </c>
      <c r="BF95" s="52"/>
      <c r="BG95" s="52"/>
      <c r="BH95" s="52"/>
      <c r="BI95" s="52"/>
      <c r="BJ95" s="52"/>
      <c r="BK95" s="52"/>
      <c r="BL95" s="52"/>
      <c r="BS95" s="45"/>
      <c r="BT95" s="45"/>
    </row>
    <row r="96" spans="1:72" ht="6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S96" s="45"/>
      <c r="BT96" s="45"/>
    </row>
    <row r="97" spans="1:72" ht="15.75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S97" s="45"/>
      <c r="BT97" s="45"/>
    </row>
    <row r="98" spans="1:72" ht="15.7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S98" s="45"/>
      <c r="BT98" s="45"/>
    </row>
    <row r="99" spans="1:72" ht="15.75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S99" s="45"/>
      <c r="BT99" s="45"/>
    </row>
    <row r="100" spans="1:72" ht="15.75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S100" s="45"/>
      <c r="BT100" s="45"/>
    </row>
    <row r="101" spans="1:72" ht="15.75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S101" s="45"/>
      <c r="BT101" s="45"/>
    </row>
    <row r="102" spans="1:72" ht="39" customHeight="1" x14ac:dyDescent="0.25">
      <c r="A102" s="151" t="s">
        <v>79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5"/>
      <c r="AO102" s="138" t="s">
        <v>89</v>
      </c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32"/>
      <c r="BI102" s="32"/>
      <c r="BJ102" s="32"/>
      <c r="BK102" s="32"/>
      <c r="BL102" s="32"/>
      <c r="BS102" s="45"/>
      <c r="BT102" s="45"/>
    </row>
    <row r="103" spans="1:72" x14ac:dyDescent="0.2">
      <c r="W103" s="134" t="s">
        <v>5</v>
      </c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O103" s="133" t="s">
        <v>90</v>
      </c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</row>
    <row r="104" spans="1:72" ht="15.75" customHeight="1" x14ac:dyDescent="0.2">
      <c r="A104" s="152" t="s">
        <v>3</v>
      </c>
      <c r="B104" s="152"/>
      <c r="C104" s="152"/>
      <c r="D104" s="152"/>
      <c r="E104" s="152"/>
      <c r="F104" s="152"/>
    </row>
    <row r="105" spans="1:72" ht="17.25" customHeight="1" x14ac:dyDescent="0.2">
      <c r="A105" s="156" t="s">
        <v>61</v>
      </c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3"/>
    </row>
    <row r="106" spans="1:72" x14ac:dyDescent="0.2">
      <c r="A106" s="41" t="s">
        <v>34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3"/>
    </row>
    <row r="107" spans="1:72" ht="10.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</row>
    <row r="108" spans="1:72" ht="15.75" customHeight="1" x14ac:dyDescent="0.25">
      <c r="A108" s="126" t="s">
        <v>62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3"/>
      <c r="AO108" s="138" t="s">
        <v>91</v>
      </c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</row>
    <row r="109" spans="1:72" x14ac:dyDescent="0.2">
      <c r="W109" s="134" t="s">
        <v>5</v>
      </c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O109" s="133" t="s">
        <v>90</v>
      </c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</row>
    <row r="110" spans="1:72" ht="15" x14ac:dyDescent="0.25">
      <c r="A110" s="125">
        <f>AO7</f>
        <v>44949</v>
      </c>
      <c r="B110" s="125"/>
      <c r="C110" s="125"/>
      <c r="D110" s="125"/>
      <c r="E110" s="125"/>
      <c r="F110" s="125"/>
      <c r="G110" s="125"/>
      <c r="H110" s="125"/>
    </row>
    <row r="111" spans="1:72" x14ac:dyDescent="0.2">
      <c r="A111" s="124" t="s">
        <v>32</v>
      </c>
      <c r="B111" s="124"/>
      <c r="C111" s="124"/>
      <c r="D111" s="124"/>
      <c r="E111" s="124"/>
      <c r="F111" s="124"/>
      <c r="G111" s="124"/>
      <c r="H111" s="124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72" x14ac:dyDescent="0.2">
      <c r="A112" s="13" t="s">
        <v>33</v>
      </c>
    </row>
  </sheetData>
  <mergeCells count="357">
    <mergeCell ref="AW92:BD92"/>
    <mergeCell ref="AE90:AN90"/>
    <mergeCell ref="AW85:BD85"/>
    <mergeCell ref="BE85:BL85"/>
    <mergeCell ref="BE88:BL88"/>
    <mergeCell ref="A87:F87"/>
    <mergeCell ref="G87:Y87"/>
    <mergeCell ref="Z87:AD87"/>
    <mergeCell ref="A85:F85"/>
    <mergeCell ref="Z86:AD86"/>
    <mergeCell ref="A86:F86"/>
    <mergeCell ref="G86:Y86"/>
    <mergeCell ref="G85:Y85"/>
    <mergeCell ref="Z85:AD85"/>
    <mergeCell ref="A89:F89"/>
    <mergeCell ref="G89:Y89"/>
    <mergeCell ref="BE87:BL87"/>
    <mergeCell ref="AO87:AV87"/>
    <mergeCell ref="AW87:BD87"/>
    <mergeCell ref="AW68:BD68"/>
    <mergeCell ref="AO68:AV68"/>
    <mergeCell ref="AW74:BD74"/>
    <mergeCell ref="AW75:BD75"/>
    <mergeCell ref="AO69:AV69"/>
    <mergeCell ref="AO85:AV85"/>
    <mergeCell ref="AW76:BD76"/>
    <mergeCell ref="Z68:AD68"/>
    <mergeCell ref="A84:F84"/>
    <mergeCell ref="G84:Y84"/>
    <mergeCell ref="G79:Y79"/>
    <mergeCell ref="BE74:BL74"/>
    <mergeCell ref="G90:Y90"/>
    <mergeCell ref="Z89:AD89"/>
    <mergeCell ref="AE89:AN89"/>
    <mergeCell ref="AO89:AV89"/>
    <mergeCell ref="AW89:BD89"/>
    <mergeCell ref="AE87:AN87"/>
    <mergeCell ref="BE89:BL89"/>
    <mergeCell ref="AE85:AN85"/>
    <mergeCell ref="A105:V105"/>
    <mergeCell ref="A88:F88"/>
    <mergeCell ref="G88:Y88"/>
    <mergeCell ref="A92:F92"/>
    <mergeCell ref="G92:Y92"/>
    <mergeCell ref="A93:F93"/>
    <mergeCell ref="G93:Y93"/>
    <mergeCell ref="A102:V102"/>
    <mergeCell ref="A104:F104"/>
    <mergeCell ref="AO92:AV92"/>
    <mergeCell ref="BE78:BL78"/>
    <mergeCell ref="AE84:AN84"/>
    <mergeCell ref="AW83:BD83"/>
    <mergeCell ref="AO84:AV84"/>
    <mergeCell ref="BE81:BL81"/>
    <mergeCell ref="AW78:BD78"/>
    <mergeCell ref="BE84:BL84"/>
    <mergeCell ref="BE75:BL75"/>
    <mergeCell ref="AO93:AV93"/>
    <mergeCell ref="AW93:BD93"/>
    <mergeCell ref="BE93:BL93"/>
    <mergeCell ref="AO82:AV82"/>
    <mergeCell ref="AW86:BD86"/>
    <mergeCell ref="AW88:BD88"/>
    <mergeCell ref="BE82:BL82"/>
    <mergeCell ref="AO88:AV88"/>
    <mergeCell ref="AO83:AV83"/>
    <mergeCell ref="A82:F82"/>
    <mergeCell ref="G82:Y82"/>
    <mergeCell ref="BE66:BL66"/>
    <mergeCell ref="BE68:BL68"/>
    <mergeCell ref="BE69:BL69"/>
    <mergeCell ref="AO81:AV81"/>
    <mergeCell ref="AW81:BD81"/>
    <mergeCell ref="AW69:BD69"/>
    <mergeCell ref="AO74:AV74"/>
    <mergeCell ref="AO75:AV75"/>
    <mergeCell ref="AE78:AN78"/>
    <mergeCell ref="Z88:AD88"/>
    <mergeCell ref="A90:F90"/>
    <mergeCell ref="G81:Y81"/>
    <mergeCell ref="A81:F81"/>
    <mergeCell ref="Z81:AD81"/>
    <mergeCell ref="AE83:AN83"/>
    <mergeCell ref="Z84:AD84"/>
    <mergeCell ref="A83:F83"/>
    <mergeCell ref="Z82:AD82"/>
    <mergeCell ref="Z92:AD92"/>
    <mergeCell ref="AO78:AV78"/>
    <mergeCell ref="BE90:BL90"/>
    <mergeCell ref="AO90:AV90"/>
    <mergeCell ref="AW90:BD90"/>
    <mergeCell ref="Z83:AD83"/>
    <mergeCell ref="Z90:AD90"/>
    <mergeCell ref="AO86:AV86"/>
    <mergeCell ref="AE81:AN81"/>
    <mergeCell ref="AE88:AN88"/>
    <mergeCell ref="A72:F72"/>
    <mergeCell ref="AE69:AN69"/>
    <mergeCell ref="A69:F69"/>
    <mergeCell ref="Z70:AD70"/>
    <mergeCell ref="AE70:AN70"/>
    <mergeCell ref="Z71:AD71"/>
    <mergeCell ref="AE71:AN71"/>
    <mergeCell ref="A70:F70"/>
    <mergeCell ref="A71:F71"/>
    <mergeCell ref="G71:Y71"/>
    <mergeCell ref="AE91:AN91"/>
    <mergeCell ref="AE92:AN92"/>
    <mergeCell ref="AE86:AN86"/>
    <mergeCell ref="AE82:AN82"/>
    <mergeCell ref="AO66:AV66"/>
    <mergeCell ref="AW66:BD66"/>
    <mergeCell ref="AE66:AN66"/>
    <mergeCell ref="AO91:AV91"/>
    <mergeCell ref="AW70:BD70"/>
    <mergeCell ref="AO70:AV70"/>
    <mergeCell ref="G67:Y67"/>
    <mergeCell ref="Z66:AD66"/>
    <mergeCell ref="G74:Y74"/>
    <mergeCell ref="AE74:AN74"/>
    <mergeCell ref="G73:Y73"/>
    <mergeCell ref="Z73:AD73"/>
    <mergeCell ref="AE73:AN73"/>
    <mergeCell ref="Z74:AD74"/>
    <mergeCell ref="Z69:AD69"/>
    <mergeCell ref="AE68:AN68"/>
    <mergeCell ref="Z61:AD61"/>
    <mergeCell ref="G61:Y61"/>
    <mergeCell ref="A65:F65"/>
    <mergeCell ref="D57:AA57"/>
    <mergeCell ref="AB57:AI57"/>
    <mergeCell ref="AE62:AN62"/>
    <mergeCell ref="A53:C54"/>
    <mergeCell ref="D55:AA55"/>
    <mergeCell ref="A48:C48"/>
    <mergeCell ref="AK49:AR49"/>
    <mergeCell ref="A49:C49"/>
    <mergeCell ref="D53:AA54"/>
    <mergeCell ref="AK48:AR48"/>
    <mergeCell ref="D48:AB48"/>
    <mergeCell ref="AC49:AJ49"/>
    <mergeCell ref="AJ56:AQ56"/>
    <mergeCell ref="AR57:AY57"/>
    <mergeCell ref="Z72:AD72"/>
    <mergeCell ref="AE72:AN72"/>
    <mergeCell ref="A63:F63"/>
    <mergeCell ref="A62:F62"/>
    <mergeCell ref="G62:Y62"/>
    <mergeCell ref="A68:F68"/>
    <mergeCell ref="G69:Y69"/>
    <mergeCell ref="A67:F67"/>
    <mergeCell ref="AO108:BG108"/>
    <mergeCell ref="BE80:BL80"/>
    <mergeCell ref="BE86:BL86"/>
    <mergeCell ref="A75:F75"/>
    <mergeCell ref="G75:Y75"/>
    <mergeCell ref="AO102:BG102"/>
    <mergeCell ref="AO79:AV79"/>
    <mergeCell ref="AW79:BD79"/>
    <mergeCell ref="Z91:AD91"/>
    <mergeCell ref="AW91:BD91"/>
    <mergeCell ref="BE91:BL91"/>
    <mergeCell ref="G78:Y78"/>
    <mergeCell ref="Z78:AD78"/>
    <mergeCell ref="Z79:AD79"/>
    <mergeCell ref="AW84:BD84"/>
    <mergeCell ref="A79:F79"/>
    <mergeCell ref="G83:Y83"/>
    <mergeCell ref="BE79:BL79"/>
    <mergeCell ref="AW82:BD82"/>
    <mergeCell ref="BE83:BL83"/>
    <mergeCell ref="AO109:BG109"/>
    <mergeCell ref="AO103:BG103"/>
    <mergeCell ref="W109:AM109"/>
    <mergeCell ref="W103:AM103"/>
    <mergeCell ref="Z94:AD94"/>
    <mergeCell ref="AE94:AN94"/>
    <mergeCell ref="BE95:BL95"/>
    <mergeCell ref="W102:AM102"/>
    <mergeCell ref="AO94:AV94"/>
    <mergeCell ref="BE94:BL94"/>
    <mergeCell ref="AK44:AR45"/>
    <mergeCell ref="AC44:AJ45"/>
    <mergeCell ref="AO64:AV64"/>
    <mergeCell ref="Z64:AD64"/>
    <mergeCell ref="AW63:BD63"/>
    <mergeCell ref="AE61:AN61"/>
    <mergeCell ref="G63:AV63"/>
    <mergeCell ref="AW62:BD62"/>
    <mergeCell ref="G64:Y64"/>
    <mergeCell ref="AC48:AJ48"/>
    <mergeCell ref="A111:H111"/>
    <mergeCell ref="A110:H110"/>
    <mergeCell ref="A108:V108"/>
    <mergeCell ref="W108:AM108"/>
    <mergeCell ref="A76:F76"/>
    <mergeCell ref="A73:F73"/>
    <mergeCell ref="A74:F74"/>
    <mergeCell ref="Z93:AD93"/>
    <mergeCell ref="AE93:AN93"/>
    <mergeCell ref="A95:F95"/>
    <mergeCell ref="D56:AA56"/>
    <mergeCell ref="A56:C56"/>
    <mergeCell ref="A91:F91"/>
    <mergeCell ref="G91:Y91"/>
    <mergeCell ref="A33:BL33"/>
    <mergeCell ref="AC46:AJ46"/>
    <mergeCell ref="D47:AB47"/>
    <mergeCell ref="AK46:AR46"/>
    <mergeCell ref="A44:C45"/>
    <mergeCell ref="A36:BL36"/>
    <mergeCell ref="G31:BL31"/>
    <mergeCell ref="G37:BL37"/>
    <mergeCell ref="AO3:BL3"/>
    <mergeCell ref="A10:BL10"/>
    <mergeCell ref="AW7:BF7"/>
    <mergeCell ref="AO7:AU7"/>
    <mergeCell ref="A37:F37"/>
    <mergeCell ref="BD22:BL22"/>
    <mergeCell ref="T23:W23"/>
    <mergeCell ref="A23:H23"/>
    <mergeCell ref="A25:BL25"/>
    <mergeCell ref="G29:BL29"/>
    <mergeCell ref="G30:BL30"/>
    <mergeCell ref="Z76:AD76"/>
    <mergeCell ref="AE76:AN76"/>
    <mergeCell ref="AS43:AZ43"/>
    <mergeCell ref="AR52:AY52"/>
    <mergeCell ref="AR56:AY56"/>
    <mergeCell ref="AB53:AI54"/>
    <mergeCell ref="AR55:AY55"/>
    <mergeCell ref="AO1:BL1"/>
    <mergeCell ref="A51:BL51"/>
    <mergeCell ref="A47:C47"/>
    <mergeCell ref="U22:AD22"/>
    <mergeCell ref="AE22:AR22"/>
    <mergeCell ref="AE64:AN64"/>
    <mergeCell ref="AO62:AV62"/>
    <mergeCell ref="Z62:AD62"/>
    <mergeCell ref="AK47:AR47"/>
    <mergeCell ref="AO2:BL2"/>
    <mergeCell ref="AO6:BF6"/>
    <mergeCell ref="AO4:BL4"/>
    <mergeCell ref="AO5:BL5"/>
    <mergeCell ref="A39:F39"/>
    <mergeCell ref="A31:F31"/>
    <mergeCell ref="A22:T22"/>
    <mergeCell ref="B19:L19"/>
    <mergeCell ref="A26:BL26"/>
    <mergeCell ref="G38:BL38"/>
    <mergeCell ref="G39:BL39"/>
    <mergeCell ref="BE20:BL20"/>
    <mergeCell ref="A46:C46"/>
    <mergeCell ref="AS46:AZ46"/>
    <mergeCell ref="A34:BL34"/>
    <mergeCell ref="AS44:AZ45"/>
    <mergeCell ref="D44:AB45"/>
    <mergeCell ref="G40:BL40"/>
    <mergeCell ref="A28:BL28"/>
    <mergeCell ref="A38:F38"/>
    <mergeCell ref="A40:F40"/>
    <mergeCell ref="AC47:AJ47"/>
    <mergeCell ref="D46:AB46"/>
    <mergeCell ref="AJ53:AQ54"/>
    <mergeCell ref="AB55:AI55"/>
    <mergeCell ref="AR53:AY54"/>
    <mergeCell ref="D49:AB49"/>
    <mergeCell ref="AS47:AZ47"/>
    <mergeCell ref="AS48:AZ48"/>
    <mergeCell ref="AS49:AZ49"/>
    <mergeCell ref="AJ55:AQ55"/>
    <mergeCell ref="BE62:BL62"/>
    <mergeCell ref="A57:C57"/>
    <mergeCell ref="A55:C55"/>
    <mergeCell ref="A61:F61"/>
    <mergeCell ref="AW61:BD61"/>
    <mergeCell ref="AJ57:AQ57"/>
    <mergeCell ref="AO61:AV61"/>
    <mergeCell ref="A59:BL59"/>
    <mergeCell ref="BE61:BL61"/>
    <mergeCell ref="AB56:AI56"/>
    <mergeCell ref="G95:Y95"/>
    <mergeCell ref="Z95:AD95"/>
    <mergeCell ref="AE95:AN95"/>
    <mergeCell ref="A94:F94"/>
    <mergeCell ref="G94:Y94"/>
    <mergeCell ref="BE19:BL19"/>
    <mergeCell ref="AK19:BC19"/>
    <mergeCell ref="AK20:BC20"/>
    <mergeCell ref="AS22:BC22"/>
    <mergeCell ref="G76:Y76"/>
    <mergeCell ref="BE92:BL92"/>
    <mergeCell ref="B20:L20"/>
    <mergeCell ref="A42:AZ42"/>
    <mergeCell ref="N20:Y20"/>
    <mergeCell ref="AA20:AI20"/>
    <mergeCell ref="A29:F29"/>
    <mergeCell ref="A30:F30"/>
    <mergeCell ref="I23:S23"/>
    <mergeCell ref="AO76:AV76"/>
    <mergeCell ref="BE63:BL63"/>
    <mergeCell ref="B16:L16"/>
    <mergeCell ref="B17:L17"/>
    <mergeCell ref="N14:AS14"/>
    <mergeCell ref="AU13:BB13"/>
    <mergeCell ref="AU14:BB14"/>
    <mergeCell ref="N19:Y19"/>
    <mergeCell ref="AU16:BB16"/>
    <mergeCell ref="N13:AS13"/>
    <mergeCell ref="AA19:AI19"/>
    <mergeCell ref="AW94:BD94"/>
    <mergeCell ref="AO95:AV95"/>
    <mergeCell ref="AW95:BD95"/>
    <mergeCell ref="A11:BL11"/>
    <mergeCell ref="N17:AS17"/>
    <mergeCell ref="AU17:BB17"/>
    <mergeCell ref="N16:AS16"/>
    <mergeCell ref="B13:L13"/>
    <mergeCell ref="B14:L14"/>
    <mergeCell ref="BE76:BL76"/>
    <mergeCell ref="AO73:AV73"/>
    <mergeCell ref="AW73:BD73"/>
    <mergeCell ref="BE73:BL73"/>
    <mergeCell ref="BE64:BL64"/>
    <mergeCell ref="AW64:BD64"/>
    <mergeCell ref="AO65:AV65"/>
    <mergeCell ref="BE65:BL65"/>
    <mergeCell ref="BE72:BL72"/>
    <mergeCell ref="AW65:BD65"/>
    <mergeCell ref="AO72:AV72"/>
    <mergeCell ref="A64:F64"/>
    <mergeCell ref="AE65:AN65"/>
    <mergeCell ref="G70:Y70"/>
    <mergeCell ref="Z67:AD67"/>
    <mergeCell ref="AE67:AN67"/>
    <mergeCell ref="G66:Y66"/>
    <mergeCell ref="A66:F66"/>
    <mergeCell ref="G68:Y68"/>
    <mergeCell ref="G65:Y65"/>
    <mergeCell ref="Z65:AD65"/>
    <mergeCell ref="A80:F80"/>
    <mergeCell ref="AO80:AV80"/>
    <mergeCell ref="AW80:BD80"/>
    <mergeCell ref="Z75:AD75"/>
    <mergeCell ref="A78:F78"/>
    <mergeCell ref="G72:Y72"/>
    <mergeCell ref="AW72:BD72"/>
    <mergeCell ref="G80:AN80"/>
    <mergeCell ref="AE75:AN75"/>
    <mergeCell ref="AE79:AN79"/>
    <mergeCell ref="AW71:BD71"/>
    <mergeCell ref="BE71:BL71"/>
    <mergeCell ref="AO67:AV67"/>
    <mergeCell ref="AW67:BD67"/>
    <mergeCell ref="AO71:AV71"/>
    <mergeCell ref="BE70:BL70"/>
    <mergeCell ref="BE67:BL67"/>
  </mergeCells>
  <phoneticPr fontId="0" type="noConversion"/>
  <conditionalFormatting sqref="G75 G72 G65 G69">
    <cfRule type="cellIs" dxfId="4" priority="11" stopIfTrue="1" operator="equal">
      <formula>$G64</formula>
    </cfRule>
  </conditionalFormatting>
  <conditionalFormatting sqref="H86:L86 H90:L90 D49:I49 G81:L82 G74:L74 G71:L71 G68:L68 G64:L64 G82:G95 D47">
    <cfRule type="cellIs" dxfId="3" priority="12" stopIfTrue="1" operator="equal">
      <formula>#REF!</formula>
    </cfRule>
  </conditionalFormatting>
  <conditionalFormatting sqref="H94:L94">
    <cfRule type="cellIs" dxfId="2" priority="19" stopIfTrue="1" operator="equal">
      <formula>#REF!</formula>
    </cfRule>
  </conditionalFormatting>
  <conditionalFormatting sqref="A64:F76 A81:F95">
    <cfRule type="cellIs" dxfId="1" priority="13" stopIfTrue="1" operator="equal">
      <formula>0</formula>
    </cfRule>
  </conditionalFormatting>
  <conditionalFormatting sqref="D48">
    <cfRule type="cellIs" dxfId="0" priority="20" stopIfTrue="1" operator="equal">
      <formula>$D47</formula>
    </cfRule>
  </conditionalFormatting>
  <pageMargins left="0.31496062992125984" right="0.31496062992125984" top="0.19685039370078741" bottom="0.19685039370078741" header="0" footer="0"/>
  <pageSetup paperSize="9" scale="76" fitToHeight="500" orientation="landscape" r:id="rId1"/>
  <headerFooter alignWithMargins="0"/>
  <rowBreaks count="3" manualBreakCount="3">
    <brk id="34" max="64" man="1"/>
    <brk id="67" max="64" man="1"/>
    <brk id="9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1217461</vt:lpstr>
      <vt:lpstr>'1217461'!Область_друку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2023-01-13T07:19:31Z</cp:lastPrinted>
  <dcterms:created xsi:type="dcterms:W3CDTF">2016-08-15T09:54:21Z</dcterms:created>
  <dcterms:modified xsi:type="dcterms:W3CDTF">2023-01-24T14:27:28Z</dcterms:modified>
</cp:coreProperties>
</file>