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УКІ\"/>
    </mc:Choice>
  </mc:AlternateContent>
  <bookViews>
    <workbookView xWindow="0" yWindow="0" windowWidth="28800" windowHeight="12435"/>
  </bookViews>
  <sheets>
    <sheet name="1418110" sheetId="2" r:id="rId1"/>
  </sheets>
  <definedNames>
    <definedName name="_xlnm.Print_Area" localSheetId="0">'1418110'!$A$1:$BM$116</definedName>
  </definedNames>
  <calcPr calcId="152511"/>
</workbook>
</file>

<file path=xl/calcChain.xml><?xml version="1.0" encoding="utf-8"?>
<calcChain xmlns="http://schemas.openxmlformats.org/spreadsheetml/2006/main">
  <c r="AO99" i="2" l="1"/>
  <c r="BE99" i="2"/>
  <c r="AO100" i="2"/>
  <c r="BE100" i="2"/>
  <c r="BE85" i="2"/>
  <c r="AO98" i="2"/>
  <c r="BE98" i="2" s="1"/>
  <c r="AO97" i="2"/>
  <c r="AO94" i="2"/>
  <c r="AO93" i="2"/>
  <c r="BE93" i="2" s="1"/>
  <c r="AO92" i="2"/>
  <c r="BE92" i="2" s="1"/>
  <c r="AO91" i="2"/>
  <c r="BE91" i="2" s="1"/>
  <c r="BE84" i="2"/>
  <c r="AO82" i="2"/>
  <c r="BE82" i="2" s="1"/>
  <c r="BE81" i="2"/>
  <c r="BE78" i="2"/>
  <c r="BE77" i="2"/>
  <c r="AO70" i="2"/>
  <c r="AO68" i="2"/>
  <c r="AO95" i="2" s="1"/>
  <c r="BE95" i="2" s="1"/>
  <c r="AO69" i="2"/>
  <c r="AW101" i="2"/>
  <c r="BE101" i="2"/>
  <c r="AO89" i="2"/>
  <c r="BE89" i="2"/>
  <c r="AO90" i="2"/>
  <c r="BE90" i="2"/>
  <c r="BE87" i="2"/>
  <c r="BE79" i="2"/>
  <c r="AW62" i="2"/>
  <c r="AJ54" i="2" s="1"/>
  <c r="BE73" i="2"/>
  <c r="BE66" i="2"/>
  <c r="AO63" i="2"/>
  <c r="BE63" i="2"/>
  <c r="BE86" i="2"/>
  <c r="BE83" i="2"/>
  <c r="BE71" i="2"/>
  <c r="BE64" i="2"/>
  <c r="BE72" i="2"/>
  <c r="BE67" i="2"/>
  <c r="BE65" i="2"/>
  <c r="BE76" i="2"/>
  <c r="BE80" i="2"/>
  <c r="BE103" i="2"/>
  <c r="A114" i="2"/>
  <c r="BE75" i="2"/>
  <c r="AO96" i="2"/>
  <c r="AO62" i="2"/>
  <c r="AC46" i="2" s="1"/>
  <c r="BE70" i="2"/>
  <c r="BE68" i="2"/>
  <c r="BE97" i="2"/>
  <c r="BE94" i="2"/>
  <c r="BE69" i="2"/>
  <c r="BE96" i="2"/>
  <c r="AC47" i="2" l="1"/>
  <c r="AB54" i="2"/>
  <c r="AJ55" i="2"/>
  <c r="AK46" i="2"/>
  <c r="AK47" i="2" s="1"/>
  <c r="I23" i="2" s="1"/>
  <c r="AS22" i="2"/>
  <c r="U22" i="2" s="1"/>
  <c r="BE62" i="2"/>
  <c r="AR54" i="2" l="1"/>
  <c r="AB55" i="2"/>
  <c r="AR55" i="2" s="1"/>
  <c r="AS46" i="2"/>
  <c r="AS47" i="2"/>
</calcChain>
</file>

<file path=xl/sharedStrings.xml><?xml version="1.0" encoding="utf-8"?>
<sst xmlns="http://schemas.openxmlformats.org/spreadsheetml/2006/main" count="213" uniqueCount="124">
  <si>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</si>
  <si>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</si>
  <si>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</si>
  <si>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</si>
  <si>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</si>
  <si>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</si>
  <si>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</si>
  <si>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</si>
  <si>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</si>
  <si>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</si>
  <si>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</si>
  <si>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</si>
  <si>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</si>
  <si>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</si>
  <si>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</si>
  <si>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</si>
  <si>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</si>
  <si>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</si>
  <si>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</si>
  <si>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</si>
  <si>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</si>
  <si>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</si>
  <si>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</si>
  <si>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</si>
  <si>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</si>
  <si>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</si>
  <si>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</si>
  <si>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</si>
  <si>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</si>
  <si>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</si>
  <si>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</si>
  <si>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</si>
  <si>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</si>
  <si>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</si>
  <si>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</si>
  <si>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</si>
  <si>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</si>
  <si>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</si>
  <si>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</si>
  <si>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</si>
  <si>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</si>
  <si>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</si>
  <si>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</si>
  <si>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</si>
  <si>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</si>
  <si>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</si>
  <si>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</si>
  <si>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</si>
  <si>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</si>
  <si>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</si>
  <si>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</si>
  <si>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</si>
  <si>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</si>
  <si>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</si>
  <si>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</si>
  <si>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</si>
  <si>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</si>
  <si>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</si>
  <si>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</si>
  <si>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</si>
  <si>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</si>
  <si>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</si>
  <si>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</si>
  <si>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</si>
  <si>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</si>
  <si>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</si>
  <si>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</si>
  <si>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</si>
  <si>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</si>
  <si>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</si>
  <si>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</si>
  <si>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</si>
  <si>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</si>
  <si>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</si>
  <si>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</si>
  <si>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В. о. начальника управління комунальної_x000D__x000D_ інфраструктури_x000D_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</si>
  <si>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</si>
  <si>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</si>
  <si>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</si>
  <si>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</si>
  <si>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кв. м</t>
  </si>
  <si>
    <t>службова записка</t>
  </si>
  <si>
    <t>лист-звернення, службова записка</t>
  </si>
  <si>
    <t>шт.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</si>
  <si>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</si>
  <si>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</si>
  <si>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</si>
  <si>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</si>
  <si>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бюджетної програми місцевого бюджету на 2023  рік</t>
  </si>
  <si>
    <t>придбання скла</t>
  </si>
  <si>
    <t>середні витрати на придбання 1 кв. м скла</t>
  </si>
  <si>
    <t>Василь КАБАЛЬСЬКИЙ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</si>
  <si>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</si>
  <si>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</si>
  <si>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</si>
  <si>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придбання мішків</t>
  </si>
  <si>
    <t>придбання склорізів</t>
  </si>
  <si>
    <t>придбання обігрівача повітряного</t>
  </si>
  <si>
    <t>кг</t>
  </si>
  <si>
    <t>кількість скла, що необхідно придбати, що необхідно придбати</t>
  </si>
  <si>
    <t>кількість саморізів по металу, що необхідно придбати</t>
  </si>
  <si>
    <t>кількість степлерів будівельних, що необхідно придбати</t>
  </si>
  <si>
    <t>кількість склорізів, що необхідно придбати, що необхідно придбати</t>
  </si>
  <si>
    <t>кількість обігрівачів повітряних, що необхідно придбати</t>
  </si>
  <si>
    <t>середні витрати на придбання 1 кг саморізів</t>
  </si>
  <si>
    <t>середні витрати на придбання 1 мішка</t>
  </si>
  <si>
    <t>середні витрати на придбання 1 степлера будівельного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</si>
  <si>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</si>
  <si>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</si>
  <si>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обігрівача</t>
  </si>
  <si>
    <t>придбання профнастилу</t>
  </si>
  <si>
    <t>придбання мобільних пристроїв для приготування їжі</t>
  </si>
  <si>
    <t>Конституція України, Бюджетний кодекс України, Закон України "Про Державний бюджет України на 2023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</t>
  </si>
  <si>
    <t>кількість саморізів, що необхідно придбати</t>
  </si>
  <si>
    <t>кількість профнастилу, що необхідно придбати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</si>
  <si>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</si>
  <si>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</si>
  <si>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 xml:space="preserve">придбання цвяхів (шиферних, будівельних) </t>
  </si>
  <si>
    <t>придбання степлера будівельного (в т. ч. скобів до нього)</t>
  </si>
  <si>
    <t>придбання саморізів (в т. ч. саморізів по металу)</t>
  </si>
  <si>
    <t>кількість цвяхів (шиферних, будівельних), що необхідно придбати</t>
  </si>
  <si>
    <t xml:space="preserve">середні витрати на придбання 1 кг цвяхів (шиферних, будівельних) </t>
  </si>
  <si>
    <t>середні витрати на придбання 1 кв. м профнастилу</t>
  </si>
  <si>
    <t>кількість мішків, що необхідно придбати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</si>
</sst>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18" fillId="0" borderId="2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80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zoomScaleNormal="100" zoomScaleSheetLayoutView="100" workbookViewId="0">
      <selection activeCell="BU54" sqref="BU5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22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">
      <c r="AO3" s="114" t="s">
        <v>74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20.25" customHeight="1" x14ac:dyDescent="0.25">
      <c r="AO4" s="116" t="s">
        <v>69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10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6.5" customHeight="1" x14ac:dyDescent="0.2">
      <c r="AO7" s="118">
        <v>44951</v>
      </c>
      <c r="AP7" s="119"/>
      <c r="AQ7" s="119"/>
      <c r="AR7" s="119"/>
      <c r="AS7" s="119"/>
      <c r="AT7" s="119"/>
      <c r="AU7" s="119"/>
      <c r="AV7" s="1" t="s">
        <v>48</v>
      </c>
      <c r="AW7" s="120">
        <v>8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87" t="s">
        <v>11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89">
        <v>1400000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2"/>
      <c r="N13" s="121" t="s">
        <v>69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3"/>
      <c r="AU13" s="89" t="s">
        <v>64</v>
      </c>
      <c r="AV13" s="90"/>
      <c r="AW13" s="90"/>
      <c r="AX13" s="90"/>
      <c r="AY13" s="90"/>
      <c r="AZ13" s="90"/>
      <c r="BA13" s="90"/>
      <c r="BB13" s="90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88" t="s">
        <v>41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42"/>
      <c r="N14" s="92" t="s">
        <v>47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2"/>
      <c r="AU14" s="88" t="s">
        <v>40</v>
      </c>
      <c r="AV14" s="88"/>
      <c r="AW14" s="88"/>
      <c r="AX14" s="88"/>
      <c r="AY14" s="88"/>
      <c r="AZ14" s="88"/>
      <c r="BA14" s="88"/>
      <c r="BB14" s="8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89">
        <v>1410000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2"/>
      <c r="N16" s="121" t="s">
        <v>69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3"/>
      <c r="AU16" s="89" t="s">
        <v>64</v>
      </c>
      <c r="AV16" s="90"/>
      <c r="AW16" s="90"/>
      <c r="AX16" s="90"/>
      <c r="AY16" s="90"/>
      <c r="AZ16" s="90"/>
      <c r="BA16" s="90"/>
      <c r="BB16" s="9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88" t="s">
        <v>41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42"/>
      <c r="N17" s="92" t="s">
        <v>46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2"/>
      <c r="AU17" s="88" t="s">
        <v>40</v>
      </c>
      <c r="AV17" s="88"/>
      <c r="AW17" s="88"/>
      <c r="AX17" s="88"/>
      <c r="AY17" s="88"/>
      <c r="AZ17" s="88"/>
      <c r="BA17" s="88"/>
      <c r="BB17" s="88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89">
        <v>1418110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31"/>
      <c r="N19" s="89" t="s">
        <v>67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0"/>
      <c r="AA19" s="89" t="s">
        <v>68</v>
      </c>
      <c r="AB19" s="90"/>
      <c r="AC19" s="90"/>
      <c r="AD19" s="90"/>
      <c r="AE19" s="90"/>
      <c r="AF19" s="90"/>
      <c r="AG19" s="90"/>
      <c r="AH19" s="90"/>
      <c r="AI19" s="90"/>
      <c r="AJ19" s="30"/>
      <c r="AK19" s="90" t="s">
        <v>66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30"/>
      <c r="BE19" s="89" t="s">
        <v>65</v>
      </c>
      <c r="BF19" s="90"/>
      <c r="BG19" s="90"/>
      <c r="BH19" s="90"/>
      <c r="BI19" s="90"/>
      <c r="BJ19" s="90"/>
      <c r="BK19" s="90"/>
      <c r="BL19" s="9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88" t="s">
        <v>41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44"/>
      <c r="N20" s="88" t="s">
        <v>42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43"/>
      <c r="AA20" s="94" t="s">
        <v>43</v>
      </c>
      <c r="AB20" s="94"/>
      <c r="AC20" s="94"/>
      <c r="AD20" s="94"/>
      <c r="AE20" s="94"/>
      <c r="AF20" s="94"/>
      <c r="AG20" s="94"/>
      <c r="AH20" s="94"/>
      <c r="AI20" s="94"/>
      <c r="AJ20" s="43"/>
      <c r="AK20" s="91" t="s">
        <v>44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43"/>
      <c r="BE20" s="88" t="s">
        <v>45</v>
      </c>
      <c r="BF20" s="88"/>
      <c r="BG20" s="88"/>
      <c r="BH20" s="88"/>
      <c r="BI20" s="88"/>
      <c r="BJ20" s="88"/>
      <c r="BK20" s="88"/>
      <c r="BL20" s="8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2" t="s">
        <v>36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12">
        <f>AS22+I23</f>
        <v>2000000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37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f>AO62</f>
        <v>1000000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99" t="s">
        <v>13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5">
      <c r="A23" s="99" t="s">
        <v>12</v>
      </c>
      <c r="B23" s="99"/>
      <c r="C23" s="99"/>
      <c r="D23" s="99"/>
      <c r="E23" s="99"/>
      <c r="F23" s="99"/>
      <c r="G23" s="99"/>
      <c r="H23" s="99"/>
      <c r="I23" s="112">
        <f>AK47</f>
        <v>1000000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99" t="s">
        <v>14</v>
      </c>
      <c r="U23" s="99"/>
      <c r="V23" s="99"/>
      <c r="W23" s="9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09" t="s">
        <v>24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84" customHeight="1" x14ac:dyDescent="0.2">
      <c r="A26" s="120" t="s">
        <v>112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99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0.25" customHeight="1" x14ac:dyDescent="0.2">
      <c r="A29" s="55" t="s">
        <v>18</v>
      </c>
      <c r="B29" s="55"/>
      <c r="C29" s="55"/>
      <c r="D29" s="55"/>
      <c r="E29" s="55"/>
      <c r="F29" s="55"/>
      <c r="G29" s="56" t="s">
        <v>27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x14ac:dyDescent="0.2">
      <c r="A30" s="55">
        <v>1</v>
      </c>
      <c r="B30" s="55"/>
      <c r="C30" s="55"/>
      <c r="D30" s="55"/>
      <c r="E30" s="55"/>
      <c r="F30" s="55"/>
      <c r="G30" s="5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34.5" customHeight="1" x14ac:dyDescent="0.2">
      <c r="A31" s="55">
        <v>1</v>
      </c>
      <c r="B31" s="55"/>
      <c r="C31" s="55"/>
      <c r="D31" s="55"/>
      <c r="E31" s="55"/>
      <c r="F31" s="55"/>
      <c r="G31" s="100" t="s">
        <v>49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99" t="s">
        <v>25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18" customHeight="1" x14ac:dyDescent="0.2">
      <c r="A34" s="110" t="s">
        <v>61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99" t="s">
        <v>26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79" ht="18.75" customHeight="1" x14ac:dyDescent="0.2">
      <c r="A37" s="55" t="s">
        <v>18</v>
      </c>
      <c r="B37" s="55"/>
      <c r="C37" s="55"/>
      <c r="D37" s="55"/>
      <c r="E37" s="55"/>
      <c r="F37" s="55"/>
      <c r="G37" s="56" t="s">
        <v>15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5.75" x14ac:dyDescent="0.2">
      <c r="A38" s="55">
        <v>1</v>
      </c>
      <c r="B38" s="55"/>
      <c r="C38" s="55"/>
      <c r="D38" s="55"/>
      <c r="E38" s="55"/>
      <c r="F38" s="55"/>
      <c r="G38" s="5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24" customHeight="1" x14ac:dyDescent="0.2">
      <c r="A39" s="55">
        <v>1</v>
      </c>
      <c r="B39" s="55"/>
      <c r="C39" s="55"/>
      <c r="D39" s="55"/>
      <c r="E39" s="55"/>
      <c r="F39" s="55"/>
      <c r="G39" s="100" t="s">
        <v>71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99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3" t="s">
        <v>72</v>
      </c>
      <c r="AT42" s="93"/>
      <c r="AU42" s="93"/>
      <c r="AV42" s="93"/>
      <c r="AW42" s="93"/>
      <c r="AX42" s="93"/>
      <c r="AY42" s="93"/>
      <c r="AZ42" s="93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55" t="s">
        <v>18</v>
      </c>
      <c r="B43" s="55"/>
      <c r="C43" s="55"/>
      <c r="D43" s="103" t="s">
        <v>16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/>
      <c r="AC43" s="55" t="s">
        <v>19</v>
      </c>
      <c r="AD43" s="55"/>
      <c r="AE43" s="55"/>
      <c r="AF43" s="55"/>
      <c r="AG43" s="55"/>
      <c r="AH43" s="55"/>
      <c r="AI43" s="55"/>
      <c r="AJ43" s="55"/>
      <c r="AK43" s="55" t="s">
        <v>20</v>
      </c>
      <c r="AL43" s="55"/>
      <c r="AM43" s="55"/>
      <c r="AN43" s="55"/>
      <c r="AO43" s="55"/>
      <c r="AP43" s="55"/>
      <c r="AQ43" s="55"/>
      <c r="AR43" s="55"/>
      <c r="AS43" s="55" t="s">
        <v>17</v>
      </c>
      <c r="AT43" s="55"/>
      <c r="AU43" s="55"/>
      <c r="AV43" s="55"/>
      <c r="AW43" s="55"/>
      <c r="AX43" s="55"/>
      <c r="AY43" s="55"/>
      <c r="AZ43" s="55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55"/>
      <c r="B44" s="55"/>
      <c r="C44" s="55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55">
        <v>1</v>
      </c>
      <c r="B45" s="55"/>
      <c r="C45" s="55"/>
      <c r="D45" s="56">
        <v>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5">
        <v>3</v>
      </c>
      <c r="AD45" s="55"/>
      <c r="AE45" s="55"/>
      <c r="AF45" s="55"/>
      <c r="AG45" s="55"/>
      <c r="AH45" s="55"/>
      <c r="AI45" s="55"/>
      <c r="AJ45" s="55"/>
      <c r="AK45" s="55">
        <v>4</v>
      </c>
      <c r="AL45" s="55"/>
      <c r="AM45" s="55"/>
      <c r="AN45" s="55"/>
      <c r="AO45" s="55"/>
      <c r="AP45" s="55"/>
      <c r="AQ45" s="55"/>
      <c r="AR45" s="55"/>
      <c r="AS45" s="55">
        <v>5</v>
      </c>
      <c r="AT45" s="55"/>
      <c r="AU45" s="55"/>
      <c r="AV45" s="55"/>
      <c r="AW45" s="55"/>
      <c r="AX45" s="55"/>
      <c r="AY45" s="55"/>
      <c r="AZ45" s="55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55">
        <v>1</v>
      </c>
      <c r="B46" s="55"/>
      <c r="C46" s="55"/>
      <c r="D46" s="100" t="s">
        <v>73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4">
        <f>AO62</f>
        <v>1000000</v>
      </c>
      <c r="AD46" s="54"/>
      <c r="AE46" s="54"/>
      <c r="AF46" s="54"/>
      <c r="AG46" s="54"/>
      <c r="AH46" s="54"/>
      <c r="AI46" s="54"/>
      <c r="AJ46" s="54"/>
      <c r="AK46" s="54">
        <f>AJ54</f>
        <v>1000000</v>
      </c>
      <c r="AL46" s="54"/>
      <c r="AM46" s="54"/>
      <c r="AN46" s="54"/>
      <c r="AO46" s="54"/>
      <c r="AP46" s="54"/>
      <c r="AQ46" s="54"/>
      <c r="AR46" s="54"/>
      <c r="AS46" s="54">
        <f>AC46+AK46</f>
        <v>2000000</v>
      </c>
      <c r="AT46" s="54"/>
      <c r="AU46" s="54"/>
      <c r="AV46" s="54"/>
      <c r="AW46" s="54"/>
      <c r="AX46" s="54"/>
      <c r="AY46" s="54"/>
      <c r="AZ46" s="54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5.75" x14ac:dyDescent="0.25">
      <c r="A47" s="83"/>
      <c r="B47" s="83"/>
      <c r="C47" s="83"/>
      <c r="D47" s="128" t="s">
        <v>50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95">
        <f>AC46</f>
        <v>1000000</v>
      </c>
      <c r="AD47" s="95"/>
      <c r="AE47" s="95"/>
      <c r="AF47" s="95"/>
      <c r="AG47" s="95"/>
      <c r="AH47" s="95"/>
      <c r="AI47" s="95"/>
      <c r="AJ47" s="95"/>
      <c r="AK47" s="95">
        <f>AK46</f>
        <v>1000000</v>
      </c>
      <c r="AL47" s="95"/>
      <c r="AM47" s="95"/>
      <c r="AN47" s="95"/>
      <c r="AO47" s="95"/>
      <c r="AP47" s="95"/>
      <c r="AQ47" s="95"/>
      <c r="AR47" s="95"/>
      <c r="AS47" s="95">
        <f>AC47+AK47</f>
        <v>2000000</v>
      </c>
      <c r="AT47" s="95"/>
      <c r="AU47" s="95"/>
      <c r="AV47" s="95"/>
      <c r="AW47" s="95"/>
      <c r="AX47" s="95"/>
      <c r="AY47" s="95"/>
      <c r="AZ47" s="95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09" t="s">
        <v>29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3" t="s">
        <v>72</v>
      </c>
      <c r="AS50" s="93"/>
      <c r="AT50" s="93"/>
      <c r="AU50" s="93"/>
      <c r="AV50" s="93"/>
      <c r="AW50" s="93"/>
      <c r="AX50" s="93"/>
      <c r="AY50" s="93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55" t="s">
        <v>18</v>
      </c>
      <c r="B51" s="55"/>
      <c r="C51" s="55"/>
      <c r="D51" s="103" t="s">
        <v>21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55" t="s">
        <v>19</v>
      </c>
      <c r="AC51" s="55"/>
      <c r="AD51" s="55"/>
      <c r="AE51" s="55"/>
      <c r="AF51" s="55"/>
      <c r="AG51" s="55"/>
      <c r="AH51" s="55"/>
      <c r="AI51" s="55"/>
      <c r="AJ51" s="55" t="s">
        <v>20</v>
      </c>
      <c r="AK51" s="55"/>
      <c r="AL51" s="55"/>
      <c r="AM51" s="55"/>
      <c r="AN51" s="55"/>
      <c r="AO51" s="55"/>
      <c r="AP51" s="55"/>
      <c r="AQ51" s="55"/>
      <c r="AR51" s="55" t="s">
        <v>17</v>
      </c>
      <c r="AS51" s="55"/>
      <c r="AT51" s="55"/>
      <c r="AU51" s="55"/>
      <c r="AV51" s="55"/>
      <c r="AW51" s="55"/>
      <c r="AX51" s="55"/>
      <c r="AY51" s="55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55"/>
      <c r="B52" s="55"/>
      <c r="C52" s="55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55">
        <v>1</v>
      </c>
      <c r="B53" s="55"/>
      <c r="C53" s="55"/>
      <c r="D53" s="56">
        <v>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55">
        <v>3</v>
      </c>
      <c r="AC53" s="55"/>
      <c r="AD53" s="55"/>
      <c r="AE53" s="55"/>
      <c r="AF53" s="55"/>
      <c r="AG53" s="55"/>
      <c r="AH53" s="55"/>
      <c r="AI53" s="55"/>
      <c r="AJ53" s="55">
        <v>4</v>
      </c>
      <c r="AK53" s="55"/>
      <c r="AL53" s="55"/>
      <c r="AM53" s="55"/>
      <c r="AN53" s="55"/>
      <c r="AO53" s="55"/>
      <c r="AP53" s="55"/>
      <c r="AQ53" s="55"/>
      <c r="AR53" s="55">
        <v>5</v>
      </c>
      <c r="AS53" s="55"/>
      <c r="AT53" s="55"/>
      <c r="AU53" s="55"/>
      <c r="AV53" s="55"/>
      <c r="AW53" s="55"/>
      <c r="AX53" s="55"/>
      <c r="AY53" s="55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55">
        <v>1</v>
      </c>
      <c r="B54" s="55"/>
      <c r="C54" s="55"/>
      <c r="D54" s="100" t="s">
        <v>94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54">
        <f>AC46</f>
        <v>1000000</v>
      </c>
      <c r="AC54" s="54"/>
      <c r="AD54" s="54"/>
      <c r="AE54" s="54"/>
      <c r="AF54" s="54"/>
      <c r="AG54" s="54"/>
      <c r="AH54" s="54"/>
      <c r="AI54" s="54"/>
      <c r="AJ54" s="54">
        <f>AW62</f>
        <v>1000000</v>
      </c>
      <c r="AK54" s="54"/>
      <c r="AL54" s="54"/>
      <c r="AM54" s="54"/>
      <c r="AN54" s="54"/>
      <c r="AO54" s="54"/>
      <c r="AP54" s="54"/>
      <c r="AQ54" s="54"/>
      <c r="AR54" s="54">
        <f>AB54+AJ54</f>
        <v>2000000</v>
      </c>
      <c r="AS54" s="54"/>
      <c r="AT54" s="54"/>
      <c r="AU54" s="54"/>
      <c r="AV54" s="54"/>
      <c r="AW54" s="54"/>
      <c r="AX54" s="54"/>
      <c r="AY54" s="54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U54" s="52"/>
      <c r="CA54" s="1" t="s">
        <v>8</v>
      </c>
    </row>
    <row r="55" spans="1:79" s="2" customFormat="1" ht="19.5" customHeight="1" x14ac:dyDescent="0.25">
      <c r="A55" s="83"/>
      <c r="B55" s="83"/>
      <c r="C55" s="83"/>
      <c r="D55" s="128" t="s">
        <v>17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95">
        <f>AB54</f>
        <v>1000000</v>
      </c>
      <c r="AC55" s="95"/>
      <c r="AD55" s="95"/>
      <c r="AE55" s="95"/>
      <c r="AF55" s="95"/>
      <c r="AG55" s="95"/>
      <c r="AH55" s="95"/>
      <c r="AI55" s="95"/>
      <c r="AJ55" s="95">
        <f>AJ54</f>
        <v>1000000</v>
      </c>
      <c r="AK55" s="95"/>
      <c r="AL55" s="95"/>
      <c r="AM55" s="95"/>
      <c r="AN55" s="95"/>
      <c r="AO55" s="95"/>
      <c r="AP55" s="95"/>
      <c r="AQ55" s="95"/>
      <c r="AR55" s="95">
        <f>AB55+AJ55</f>
        <v>2000000</v>
      </c>
      <c r="AS55" s="95"/>
      <c r="AT55" s="95"/>
      <c r="AU55" s="95"/>
      <c r="AV55" s="95"/>
      <c r="AW55" s="95"/>
      <c r="AX55" s="95"/>
      <c r="AY55" s="95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99" t="s">
        <v>30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8" spans="1:79" ht="36" customHeight="1" x14ac:dyDescent="0.2">
      <c r="A58" s="55" t="s">
        <v>18</v>
      </c>
      <c r="B58" s="55"/>
      <c r="C58" s="55"/>
      <c r="D58" s="55"/>
      <c r="E58" s="55"/>
      <c r="F58" s="55"/>
      <c r="G58" s="56" t="s">
        <v>31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55" t="s">
        <v>2</v>
      </c>
      <c r="AA58" s="55"/>
      <c r="AB58" s="55"/>
      <c r="AC58" s="55"/>
      <c r="AD58" s="55"/>
      <c r="AE58" s="55" t="s">
        <v>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6" t="s">
        <v>19</v>
      </c>
      <c r="AP58" s="67"/>
      <c r="AQ58" s="67"/>
      <c r="AR58" s="67"/>
      <c r="AS58" s="67"/>
      <c r="AT58" s="67"/>
      <c r="AU58" s="67"/>
      <c r="AV58" s="68"/>
      <c r="AW58" s="56" t="s">
        <v>20</v>
      </c>
      <c r="AX58" s="67"/>
      <c r="AY58" s="67"/>
      <c r="AZ58" s="67"/>
      <c r="BA58" s="67"/>
      <c r="BB58" s="67"/>
      <c r="BC58" s="67"/>
      <c r="BD58" s="68"/>
      <c r="BE58" s="56" t="s">
        <v>17</v>
      </c>
      <c r="BF58" s="67"/>
      <c r="BG58" s="67"/>
      <c r="BH58" s="67"/>
      <c r="BI58" s="67"/>
      <c r="BJ58" s="67"/>
      <c r="BK58" s="67"/>
      <c r="BL58" s="68"/>
    </row>
    <row r="59" spans="1:79" ht="15.75" customHeight="1" x14ac:dyDescent="0.2">
      <c r="A59" s="55">
        <v>1</v>
      </c>
      <c r="B59" s="55"/>
      <c r="C59" s="55"/>
      <c r="D59" s="55"/>
      <c r="E59" s="55"/>
      <c r="F59" s="55"/>
      <c r="G59" s="103">
        <v>2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5"/>
      <c r="Z59" s="55">
        <v>3</v>
      </c>
      <c r="AA59" s="55"/>
      <c r="AB59" s="55"/>
      <c r="AC59" s="55"/>
      <c r="AD59" s="55"/>
      <c r="AE59" s="55">
        <v>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>
        <v>5</v>
      </c>
      <c r="AP59" s="55"/>
      <c r="AQ59" s="55"/>
      <c r="AR59" s="55"/>
      <c r="AS59" s="55"/>
      <c r="AT59" s="55"/>
      <c r="AU59" s="55"/>
      <c r="AV59" s="55"/>
      <c r="AW59" s="55">
        <v>6</v>
      </c>
      <c r="AX59" s="55"/>
      <c r="AY59" s="55"/>
      <c r="AZ59" s="55"/>
      <c r="BA59" s="55"/>
      <c r="BB59" s="55"/>
      <c r="BC59" s="55"/>
      <c r="BD59" s="55"/>
      <c r="BE59" s="55">
        <v>7</v>
      </c>
      <c r="BF59" s="55"/>
      <c r="BG59" s="55"/>
      <c r="BH59" s="55"/>
      <c r="BI59" s="55"/>
      <c r="BJ59" s="55"/>
      <c r="BK59" s="55"/>
      <c r="BL59" s="55"/>
    </row>
    <row r="60" spans="1:79" ht="18.75" customHeight="1" x14ac:dyDescent="0.2">
      <c r="A60" s="56"/>
      <c r="B60" s="67"/>
      <c r="C60" s="67"/>
      <c r="D60" s="67"/>
      <c r="E60" s="67"/>
      <c r="F60" s="68"/>
      <c r="G60" s="96" t="s">
        <v>71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8"/>
      <c r="AW60" s="56"/>
      <c r="AX60" s="67"/>
      <c r="AY60" s="67"/>
      <c r="AZ60" s="67"/>
      <c r="BA60" s="67"/>
      <c r="BB60" s="67"/>
      <c r="BC60" s="67"/>
      <c r="BD60" s="68"/>
      <c r="BE60" s="56"/>
      <c r="BF60" s="67"/>
      <c r="BG60" s="67"/>
      <c r="BH60" s="67"/>
      <c r="BI60" s="67"/>
      <c r="BJ60" s="67"/>
      <c r="BK60" s="67"/>
      <c r="BL60" s="68"/>
    </row>
    <row r="61" spans="1:79" s="2" customFormat="1" ht="18.75" customHeight="1" x14ac:dyDescent="0.2">
      <c r="A61" s="83">
        <v>0</v>
      </c>
      <c r="B61" s="83"/>
      <c r="C61" s="83"/>
      <c r="D61" s="83"/>
      <c r="E61" s="83"/>
      <c r="F61" s="84"/>
      <c r="G61" s="85" t="s">
        <v>51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136"/>
      <c r="AA61" s="137"/>
      <c r="AB61" s="137"/>
      <c r="AC61" s="137"/>
      <c r="AD61" s="137"/>
      <c r="AE61" s="85"/>
      <c r="AF61" s="85"/>
      <c r="AG61" s="85"/>
      <c r="AH61" s="85"/>
      <c r="AI61" s="85"/>
      <c r="AJ61" s="85"/>
      <c r="AK61" s="85"/>
      <c r="AL61" s="85"/>
      <c r="AM61" s="85"/>
      <c r="AN61" s="138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CA61" s="2" t="s">
        <v>9</v>
      </c>
    </row>
    <row r="62" spans="1:79" ht="33.75" customHeight="1" x14ac:dyDescent="0.2">
      <c r="A62" s="55">
        <v>0</v>
      </c>
      <c r="B62" s="55"/>
      <c r="C62" s="55"/>
      <c r="D62" s="55"/>
      <c r="E62" s="55"/>
      <c r="F62" s="56"/>
      <c r="G62" s="75" t="s">
        <v>52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57" t="s">
        <v>53</v>
      </c>
      <c r="AA62" s="58"/>
      <c r="AB62" s="58"/>
      <c r="AC62" s="58"/>
      <c r="AD62" s="58"/>
      <c r="AE62" s="62" t="s">
        <v>76</v>
      </c>
      <c r="AF62" s="63"/>
      <c r="AG62" s="63"/>
      <c r="AH62" s="63"/>
      <c r="AI62" s="63"/>
      <c r="AJ62" s="63"/>
      <c r="AK62" s="63"/>
      <c r="AL62" s="63"/>
      <c r="AM62" s="63"/>
      <c r="AN62" s="57"/>
      <c r="AO62" s="54">
        <f>SUM(AO63:AV72)</f>
        <v>1000000</v>
      </c>
      <c r="AP62" s="54"/>
      <c r="AQ62" s="54"/>
      <c r="AR62" s="54"/>
      <c r="AS62" s="54"/>
      <c r="AT62" s="54"/>
      <c r="AU62" s="54"/>
      <c r="AV62" s="54"/>
      <c r="AW62" s="54">
        <f>AW73</f>
        <v>1000000</v>
      </c>
      <c r="AX62" s="54"/>
      <c r="AY62" s="54"/>
      <c r="AZ62" s="54"/>
      <c r="BA62" s="54"/>
      <c r="BB62" s="54"/>
      <c r="BC62" s="54"/>
      <c r="BD62" s="54"/>
      <c r="BE62" s="54">
        <f t="shared" ref="BE62:BE73" si="0">AO62+AW62</f>
        <v>2000000</v>
      </c>
      <c r="BF62" s="54"/>
      <c r="BG62" s="54"/>
      <c r="BH62" s="54"/>
      <c r="BI62" s="54"/>
      <c r="BJ62" s="54"/>
      <c r="BK62" s="54"/>
      <c r="BL62" s="54"/>
      <c r="BU62" s="52"/>
    </row>
    <row r="63" spans="1:79" ht="20.100000000000001" customHeight="1" x14ac:dyDescent="0.2">
      <c r="A63" s="55">
        <v>0</v>
      </c>
      <c r="B63" s="55"/>
      <c r="C63" s="55"/>
      <c r="D63" s="55"/>
      <c r="E63" s="55"/>
      <c r="F63" s="56"/>
      <c r="G63" s="75" t="s">
        <v>54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57" t="s">
        <v>53</v>
      </c>
      <c r="AA63" s="58"/>
      <c r="AB63" s="58"/>
      <c r="AC63" s="58"/>
      <c r="AD63" s="58"/>
      <c r="AE63" s="62" t="s">
        <v>81</v>
      </c>
      <c r="AF63" s="64"/>
      <c r="AG63" s="64"/>
      <c r="AH63" s="64"/>
      <c r="AI63" s="64"/>
      <c r="AJ63" s="64"/>
      <c r="AK63" s="64"/>
      <c r="AL63" s="64"/>
      <c r="AM63" s="64"/>
      <c r="AN63" s="65"/>
      <c r="AO63" s="54">
        <f>247500+47700</f>
        <v>295200</v>
      </c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>
        <f t="shared" si="0"/>
        <v>295200</v>
      </c>
      <c r="BF63" s="54"/>
      <c r="BG63" s="54"/>
      <c r="BH63" s="54"/>
      <c r="BI63" s="54"/>
      <c r="BJ63" s="54"/>
      <c r="BK63" s="54"/>
      <c r="BL63" s="54"/>
    </row>
    <row r="64" spans="1:79" ht="20.100000000000001" customHeight="1" x14ac:dyDescent="0.2">
      <c r="A64" s="55"/>
      <c r="B64" s="55"/>
      <c r="C64" s="55"/>
      <c r="D64" s="55"/>
      <c r="E64" s="55"/>
      <c r="F64" s="56"/>
      <c r="G64" s="59" t="s">
        <v>97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7" t="s">
        <v>53</v>
      </c>
      <c r="AA64" s="58"/>
      <c r="AB64" s="58"/>
      <c r="AC64" s="58"/>
      <c r="AD64" s="58"/>
      <c r="AE64" s="62" t="s">
        <v>81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54">
        <v>387847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>
        <f t="shared" si="0"/>
        <v>387847</v>
      </c>
      <c r="BF64" s="54"/>
      <c r="BG64" s="54"/>
      <c r="BH64" s="54"/>
      <c r="BI64" s="54"/>
      <c r="BJ64" s="54"/>
      <c r="BK64" s="54"/>
      <c r="BL64" s="54"/>
    </row>
    <row r="65" spans="1:76" ht="20.100000000000001" customHeight="1" x14ac:dyDescent="0.2">
      <c r="A65" s="55"/>
      <c r="B65" s="55"/>
      <c r="C65" s="55"/>
      <c r="D65" s="55"/>
      <c r="E65" s="55"/>
      <c r="F65" s="56"/>
      <c r="G65" s="59" t="s">
        <v>89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7" t="s">
        <v>53</v>
      </c>
      <c r="AA65" s="58"/>
      <c r="AB65" s="58"/>
      <c r="AC65" s="58"/>
      <c r="AD65" s="58"/>
      <c r="AE65" s="62" t="s">
        <v>81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54">
        <v>199696</v>
      </c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si="0"/>
        <v>199696</v>
      </c>
      <c r="BF65" s="54"/>
      <c r="BG65" s="54"/>
      <c r="BH65" s="54"/>
      <c r="BI65" s="54"/>
      <c r="BJ65" s="54"/>
      <c r="BK65" s="54"/>
      <c r="BL65" s="54"/>
    </row>
    <row r="66" spans="1:76" ht="20.100000000000001" customHeight="1" x14ac:dyDescent="0.2">
      <c r="A66" s="55"/>
      <c r="B66" s="55"/>
      <c r="C66" s="55"/>
      <c r="D66" s="55"/>
      <c r="E66" s="55"/>
      <c r="F66" s="56"/>
      <c r="G66" s="59" t="s">
        <v>110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7" t="s">
        <v>53</v>
      </c>
      <c r="AA66" s="58"/>
      <c r="AB66" s="58"/>
      <c r="AC66" s="58"/>
      <c r="AD66" s="58"/>
      <c r="AE66" s="62" t="s">
        <v>81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54">
        <v>68343</v>
      </c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si="0"/>
        <v>68343</v>
      </c>
      <c r="BF66" s="54"/>
      <c r="BG66" s="54"/>
      <c r="BH66" s="54"/>
      <c r="BI66" s="54"/>
      <c r="BJ66" s="54"/>
      <c r="BK66" s="54"/>
      <c r="BL66" s="54"/>
    </row>
    <row r="67" spans="1:76" ht="20.100000000000001" customHeight="1" x14ac:dyDescent="0.2">
      <c r="A67" s="55"/>
      <c r="B67" s="55"/>
      <c r="C67" s="55"/>
      <c r="D67" s="55"/>
      <c r="E67" s="55"/>
      <c r="F67" s="56"/>
      <c r="G67" s="59" t="s">
        <v>77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2" t="s">
        <v>53</v>
      </c>
      <c r="AA67" s="63"/>
      <c r="AB67" s="63"/>
      <c r="AC67" s="63"/>
      <c r="AD67" s="57"/>
      <c r="AE67" s="62" t="s">
        <v>81</v>
      </c>
      <c r="AF67" s="63"/>
      <c r="AG67" s="63"/>
      <c r="AH67" s="63"/>
      <c r="AI67" s="63"/>
      <c r="AJ67" s="63"/>
      <c r="AK67" s="63"/>
      <c r="AL67" s="63"/>
      <c r="AM67" s="63"/>
      <c r="AN67" s="57"/>
      <c r="AO67" s="80">
        <v>28658</v>
      </c>
      <c r="AP67" s="81"/>
      <c r="AQ67" s="81"/>
      <c r="AR67" s="81"/>
      <c r="AS67" s="81"/>
      <c r="AT67" s="81"/>
      <c r="AU67" s="81"/>
      <c r="AV67" s="82"/>
      <c r="AW67" s="54"/>
      <c r="AX67" s="54"/>
      <c r="AY67" s="54"/>
      <c r="AZ67" s="54"/>
      <c r="BA67" s="54"/>
      <c r="BB67" s="54"/>
      <c r="BC67" s="54"/>
      <c r="BD67" s="54"/>
      <c r="BE67" s="54">
        <f t="shared" si="0"/>
        <v>28658</v>
      </c>
      <c r="BF67" s="54"/>
      <c r="BG67" s="54"/>
      <c r="BH67" s="54"/>
      <c r="BI67" s="54"/>
      <c r="BJ67" s="54"/>
      <c r="BK67" s="54"/>
      <c r="BL67" s="54"/>
    </row>
    <row r="68" spans="1:76" ht="33.75" customHeight="1" x14ac:dyDescent="0.2">
      <c r="A68" s="55"/>
      <c r="B68" s="55"/>
      <c r="C68" s="55"/>
      <c r="D68" s="55"/>
      <c r="E68" s="55"/>
      <c r="F68" s="56"/>
      <c r="G68" s="59" t="s">
        <v>118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7" t="s">
        <v>53</v>
      </c>
      <c r="AA68" s="58"/>
      <c r="AB68" s="58"/>
      <c r="AC68" s="58"/>
      <c r="AD68" s="58"/>
      <c r="AE68" s="62" t="s">
        <v>81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54">
        <f>8600+480</f>
        <v>9080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9080</v>
      </c>
      <c r="BF68" s="54"/>
      <c r="BG68" s="54"/>
      <c r="BH68" s="54"/>
      <c r="BI68" s="54"/>
      <c r="BJ68" s="54"/>
      <c r="BK68" s="54"/>
      <c r="BL68" s="54"/>
    </row>
    <row r="69" spans="1:76" ht="18" customHeight="1" x14ac:dyDescent="0.2">
      <c r="A69" s="55"/>
      <c r="B69" s="55"/>
      <c r="C69" s="55"/>
      <c r="D69" s="55"/>
      <c r="E69" s="55"/>
      <c r="F69" s="56"/>
      <c r="G69" s="59" t="s">
        <v>117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7" t="s">
        <v>53</v>
      </c>
      <c r="AA69" s="58"/>
      <c r="AB69" s="58"/>
      <c r="AC69" s="58"/>
      <c r="AD69" s="58"/>
      <c r="AE69" s="62" t="s">
        <v>81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54">
        <f>1645+3100</f>
        <v>4745</v>
      </c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4745</v>
      </c>
      <c r="BF69" s="54"/>
      <c r="BG69" s="54"/>
      <c r="BH69" s="54"/>
      <c r="BI69" s="54"/>
      <c r="BJ69" s="54"/>
      <c r="BK69" s="54"/>
      <c r="BL69" s="54"/>
    </row>
    <row r="70" spans="1:76" ht="18" customHeight="1" x14ac:dyDescent="0.2">
      <c r="A70" s="55"/>
      <c r="B70" s="55"/>
      <c r="C70" s="55"/>
      <c r="D70" s="55"/>
      <c r="E70" s="55"/>
      <c r="F70" s="56"/>
      <c r="G70" s="59" t="s">
        <v>119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57" t="s">
        <v>53</v>
      </c>
      <c r="AA70" s="58"/>
      <c r="AB70" s="58"/>
      <c r="AC70" s="58"/>
      <c r="AD70" s="58"/>
      <c r="AE70" s="62" t="s">
        <v>81</v>
      </c>
      <c r="AF70" s="64"/>
      <c r="AG70" s="64"/>
      <c r="AH70" s="64"/>
      <c r="AI70" s="64"/>
      <c r="AJ70" s="64"/>
      <c r="AK70" s="64"/>
      <c r="AL70" s="64"/>
      <c r="AM70" s="64"/>
      <c r="AN70" s="65"/>
      <c r="AO70" s="54">
        <f>1138+1827</f>
        <v>2965</v>
      </c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2965</v>
      </c>
      <c r="BF70" s="54"/>
      <c r="BG70" s="54"/>
      <c r="BH70" s="54"/>
      <c r="BI70" s="54"/>
      <c r="BJ70" s="54"/>
      <c r="BK70" s="54"/>
      <c r="BL70" s="54"/>
    </row>
    <row r="71" spans="1:76" ht="18" customHeight="1" x14ac:dyDescent="0.2">
      <c r="A71" s="55"/>
      <c r="B71" s="55"/>
      <c r="C71" s="55"/>
      <c r="D71" s="55"/>
      <c r="E71" s="55"/>
      <c r="F71" s="56"/>
      <c r="G71" s="59" t="s">
        <v>96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7" t="s">
        <v>53</v>
      </c>
      <c r="AA71" s="58"/>
      <c r="AB71" s="58"/>
      <c r="AC71" s="58"/>
      <c r="AD71" s="58"/>
      <c r="AE71" s="62" t="s">
        <v>81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54">
        <v>2266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f t="shared" si="0"/>
        <v>2266</v>
      </c>
      <c r="BF71" s="54"/>
      <c r="BG71" s="54"/>
      <c r="BH71" s="54"/>
      <c r="BI71" s="54"/>
      <c r="BJ71" s="54"/>
      <c r="BK71" s="54"/>
      <c r="BL71" s="54"/>
    </row>
    <row r="72" spans="1:76" ht="18" customHeight="1" x14ac:dyDescent="0.2">
      <c r="A72" s="55"/>
      <c r="B72" s="55"/>
      <c r="C72" s="55"/>
      <c r="D72" s="55"/>
      <c r="E72" s="55"/>
      <c r="F72" s="56"/>
      <c r="G72" s="59" t="s">
        <v>95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57" t="s">
        <v>53</v>
      </c>
      <c r="AA72" s="58"/>
      <c r="AB72" s="58"/>
      <c r="AC72" s="58"/>
      <c r="AD72" s="58"/>
      <c r="AE72" s="62" t="s">
        <v>81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54">
        <v>1200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1200</v>
      </c>
      <c r="BF72" s="54"/>
      <c r="BG72" s="54"/>
      <c r="BH72" s="54"/>
      <c r="BI72" s="54"/>
      <c r="BJ72" s="54"/>
      <c r="BK72" s="54"/>
      <c r="BL72" s="54"/>
    </row>
    <row r="73" spans="1:76" ht="20.100000000000001" customHeight="1" x14ac:dyDescent="0.2">
      <c r="A73" s="55"/>
      <c r="B73" s="55"/>
      <c r="C73" s="55"/>
      <c r="D73" s="55"/>
      <c r="E73" s="55"/>
      <c r="F73" s="56"/>
      <c r="G73" s="59" t="s">
        <v>111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57" t="s">
        <v>53</v>
      </c>
      <c r="AA73" s="58"/>
      <c r="AB73" s="58"/>
      <c r="AC73" s="58"/>
      <c r="AD73" s="58"/>
      <c r="AE73" s="62" t="s">
        <v>81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80"/>
      <c r="AP73" s="81"/>
      <c r="AQ73" s="81"/>
      <c r="AR73" s="81"/>
      <c r="AS73" s="81"/>
      <c r="AT73" s="81"/>
      <c r="AU73" s="81"/>
      <c r="AV73" s="82"/>
      <c r="AW73" s="54">
        <v>1000000</v>
      </c>
      <c r="AX73" s="54"/>
      <c r="AY73" s="54"/>
      <c r="AZ73" s="54"/>
      <c r="BA73" s="54"/>
      <c r="BB73" s="54"/>
      <c r="BC73" s="54"/>
      <c r="BD73" s="54"/>
      <c r="BE73" s="54">
        <f t="shared" si="0"/>
        <v>1000000</v>
      </c>
      <c r="BF73" s="54"/>
      <c r="BG73" s="54"/>
      <c r="BH73" s="54"/>
      <c r="BI73" s="54"/>
      <c r="BJ73" s="54"/>
      <c r="BK73" s="54"/>
      <c r="BL73" s="54"/>
      <c r="BR73" s="48"/>
      <c r="BS73" s="48"/>
      <c r="BT73" s="48"/>
      <c r="BU73" s="48"/>
      <c r="BV73" s="48"/>
      <c r="BW73" s="48"/>
      <c r="BX73" s="48"/>
    </row>
    <row r="74" spans="1:76" s="2" customFormat="1" ht="18" customHeight="1" x14ac:dyDescent="0.2">
      <c r="A74" s="83">
        <v>0</v>
      </c>
      <c r="B74" s="83"/>
      <c r="C74" s="83"/>
      <c r="D74" s="83"/>
      <c r="E74" s="83"/>
      <c r="F74" s="84"/>
      <c r="G74" s="85" t="s">
        <v>55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136"/>
      <c r="AA74" s="137"/>
      <c r="AB74" s="137"/>
      <c r="AC74" s="137"/>
      <c r="AD74" s="137"/>
      <c r="AE74" s="140"/>
      <c r="AF74" s="141"/>
      <c r="AG74" s="141"/>
      <c r="AH74" s="141"/>
      <c r="AI74" s="141"/>
      <c r="AJ74" s="141"/>
      <c r="AK74" s="141"/>
      <c r="AL74" s="141"/>
      <c r="AM74" s="141"/>
      <c r="AN74" s="142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R74" s="50"/>
      <c r="BS74" s="50"/>
      <c r="BT74" s="50"/>
      <c r="BU74" s="50"/>
      <c r="BV74" s="50"/>
      <c r="BW74" s="50"/>
      <c r="BX74" s="50"/>
    </row>
    <row r="75" spans="1:76" ht="33.75" customHeight="1" x14ac:dyDescent="0.2">
      <c r="A75" s="55">
        <v>0</v>
      </c>
      <c r="B75" s="55"/>
      <c r="C75" s="55"/>
      <c r="D75" s="55"/>
      <c r="E75" s="55"/>
      <c r="F75" s="56"/>
      <c r="G75" s="75" t="s">
        <v>84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57" t="s">
        <v>56</v>
      </c>
      <c r="AA75" s="58"/>
      <c r="AB75" s="58"/>
      <c r="AC75" s="58"/>
      <c r="AD75" s="58"/>
      <c r="AE75" s="62" t="s">
        <v>82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77">
        <v>900</v>
      </c>
      <c r="AP75" s="78"/>
      <c r="AQ75" s="78"/>
      <c r="AR75" s="78"/>
      <c r="AS75" s="78"/>
      <c r="AT75" s="78"/>
      <c r="AU75" s="78"/>
      <c r="AV75" s="79"/>
      <c r="AW75" s="58"/>
      <c r="AX75" s="58"/>
      <c r="AY75" s="58"/>
      <c r="AZ75" s="58"/>
      <c r="BA75" s="58"/>
      <c r="BB75" s="58"/>
      <c r="BC75" s="58"/>
      <c r="BD75" s="58"/>
      <c r="BE75" s="58">
        <f t="shared" ref="BE75:BE83" si="1">AO75+AW75</f>
        <v>900</v>
      </c>
      <c r="BF75" s="58"/>
      <c r="BG75" s="58"/>
      <c r="BH75" s="58"/>
      <c r="BI75" s="58"/>
      <c r="BJ75" s="58"/>
      <c r="BK75" s="58"/>
      <c r="BL75" s="58"/>
      <c r="BR75" s="48"/>
      <c r="BS75" s="51"/>
      <c r="BT75" s="51"/>
      <c r="BU75" s="48"/>
      <c r="BV75" s="48"/>
      <c r="BW75" s="48"/>
      <c r="BX75" s="48"/>
    </row>
    <row r="76" spans="1:76" ht="35.25" customHeight="1" x14ac:dyDescent="0.2">
      <c r="A76" s="55"/>
      <c r="B76" s="55"/>
      <c r="C76" s="55"/>
      <c r="D76" s="55"/>
      <c r="E76" s="55"/>
      <c r="F76" s="56"/>
      <c r="G76" s="75" t="s">
        <v>85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57" t="s">
        <v>56</v>
      </c>
      <c r="AA76" s="58"/>
      <c r="AB76" s="58"/>
      <c r="AC76" s="58"/>
      <c r="AD76" s="58"/>
      <c r="AE76" s="62" t="s">
        <v>81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77">
        <v>4500</v>
      </c>
      <c r="AP76" s="78"/>
      <c r="AQ76" s="78"/>
      <c r="AR76" s="78"/>
      <c r="AS76" s="78"/>
      <c r="AT76" s="78"/>
      <c r="AU76" s="78"/>
      <c r="AV76" s="79"/>
      <c r="AW76" s="58"/>
      <c r="AX76" s="58"/>
      <c r="AY76" s="58"/>
      <c r="AZ76" s="58"/>
      <c r="BA76" s="58"/>
      <c r="BB76" s="58"/>
      <c r="BC76" s="58"/>
      <c r="BD76" s="58"/>
      <c r="BE76" s="58">
        <f t="shared" si="1"/>
        <v>4500</v>
      </c>
      <c r="BF76" s="58"/>
      <c r="BG76" s="58"/>
      <c r="BH76" s="58"/>
      <c r="BI76" s="58"/>
      <c r="BJ76" s="58"/>
      <c r="BK76" s="58"/>
      <c r="BL76" s="58"/>
      <c r="BR76" s="48"/>
      <c r="BS76" s="51"/>
      <c r="BT76" s="51"/>
      <c r="BU76" s="48"/>
      <c r="BV76" s="48"/>
      <c r="BW76" s="48"/>
      <c r="BX76" s="48"/>
    </row>
    <row r="77" spans="1:76" ht="35.25" customHeight="1" x14ac:dyDescent="0.2">
      <c r="A77" s="56"/>
      <c r="B77" s="67"/>
      <c r="C77" s="67"/>
      <c r="D77" s="67"/>
      <c r="E77" s="67"/>
      <c r="F77" s="68"/>
      <c r="G77" s="59" t="s">
        <v>103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 t="s">
        <v>83</v>
      </c>
      <c r="AA77" s="63"/>
      <c r="AB77" s="63"/>
      <c r="AC77" s="63"/>
      <c r="AD77" s="57"/>
      <c r="AE77" s="62" t="s">
        <v>81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9">
        <v>25</v>
      </c>
      <c r="AP77" s="70"/>
      <c r="AQ77" s="70"/>
      <c r="AR77" s="70"/>
      <c r="AS77" s="70"/>
      <c r="AT77" s="70"/>
      <c r="AU77" s="70"/>
      <c r="AV77" s="71"/>
      <c r="AW77" s="66"/>
      <c r="AX77" s="66"/>
      <c r="AY77" s="66"/>
      <c r="AZ77" s="66"/>
      <c r="BA77" s="66"/>
      <c r="BB77" s="66"/>
      <c r="BC77" s="66"/>
      <c r="BD77" s="66"/>
      <c r="BE77" s="66">
        <f t="shared" si="1"/>
        <v>25</v>
      </c>
      <c r="BF77" s="66"/>
      <c r="BG77" s="66"/>
      <c r="BH77" s="66"/>
      <c r="BI77" s="66"/>
      <c r="BJ77" s="66"/>
      <c r="BK77" s="66"/>
      <c r="BL77" s="66"/>
      <c r="BR77" s="48"/>
      <c r="BS77" s="51"/>
      <c r="BT77" s="51"/>
      <c r="BU77" s="48"/>
      <c r="BV77" s="48"/>
      <c r="BW77" s="48"/>
      <c r="BX77" s="48"/>
    </row>
    <row r="78" spans="1:76" ht="35.25" customHeight="1" x14ac:dyDescent="0.2">
      <c r="A78" s="56"/>
      <c r="B78" s="67"/>
      <c r="C78" s="67"/>
      <c r="D78" s="67"/>
      <c r="E78" s="67"/>
      <c r="F78" s="68"/>
      <c r="G78" s="59" t="s">
        <v>99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57" t="s">
        <v>80</v>
      </c>
      <c r="AA78" s="58"/>
      <c r="AB78" s="58"/>
      <c r="AC78" s="58"/>
      <c r="AD78" s="58"/>
      <c r="AE78" s="62" t="s">
        <v>81</v>
      </c>
      <c r="AF78" s="64"/>
      <c r="AG78" s="64"/>
      <c r="AH78" s="64"/>
      <c r="AI78" s="64"/>
      <c r="AJ78" s="64"/>
      <c r="AK78" s="64"/>
      <c r="AL78" s="64"/>
      <c r="AM78" s="64"/>
      <c r="AN78" s="65"/>
      <c r="AO78" s="147">
        <v>587.34</v>
      </c>
      <c r="AP78" s="148"/>
      <c r="AQ78" s="148"/>
      <c r="AR78" s="148"/>
      <c r="AS78" s="148"/>
      <c r="AT78" s="148"/>
      <c r="AU78" s="148"/>
      <c r="AV78" s="149"/>
      <c r="AW78" s="150"/>
      <c r="AX78" s="150"/>
      <c r="AY78" s="150"/>
      <c r="AZ78" s="150"/>
      <c r="BA78" s="150"/>
      <c r="BB78" s="150"/>
      <c r="BC78" s="150"/>
      <c r="BD78" s="150"/>
      <c r="BE78" s="146">
        <f>AO78+AW78</f>
        <v>587.34</v>
      </c>
      <c r="BF78" s="146"/>
      <c r="BG78" s="146"/>
      <c r="BH78" s="146"/>
      <c r="BI78" s="146"/>
      <c r="BJ78" s="146"/>
      <c r="BK78" s="146"/>
      <c r="BL78" s="146"/>
      <c r="BR78" s="48"/>
      <c r="BS78" s="51"/>
      <c r="BT78" s="51"/>
      <c r="BU78" s="48"/>
      <c r="BV78" s="48"/>
      <c r="BW78" s="48"/>
      <c r="BX78" s="48"/>
    </row>
    <row r="79" spans="1:76" ht="21.75" customHeight="1" x14ac:dyDescent="0.2">
      <c r="A79" s="56"/>
      <c r="B79" s="67"/>
      <c r="C79" s="67"/>
      <c r="D79" s="67"/>
      <c r="E79" s="67"/>
      <c r="F79" s="68"/>
      <c r="G79" s="59" t="s">
        <v>114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57" t="s">
        <v>80</v>
      </c>
      <c r="AA79" s="58"/>
      <c r="AB79" s="58"/>
      <c r="AC79" s="58"/>
      <c r="AD79" s="58"/>
      <c r="AE79" s="62" t="s">
        <v>81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9">
        <v>208</v>
      </c>
      <c r="AP79" s="70"/>
      <c r="AQ79" s="70"/>
      <c r="AR79" s="70"/>
      <c r="AS79" s="70"/>
      <c r="AT79" s="70"/>
      <c r="AU79" s="70"/>
      <c r="AV79" s="71"/>
      <c r="AW79" s="66"/>
      <c r="AX79" s="66"/>
      <c r="AY79" s="66"/>
      <c r="AZ79" s="66"/>
      <c r="BA79" s="66"/>
      <c r="BB79" s="66"/>
      <c r="BC79" s="66"/>
      <c r="BD79" s="66"/>
      <c r="BE79" s="66">
        <f>AO79+AW79</f>
        <v>208</v>
      </c>
      <c r="BF79" s="66"/>
      <c r="BG79" s="66"/>
      <c r="BH79" s="66"/>
      <c r="BI79" s="66"/>
      <c r="BJ79" s="66"/>
      <c r="BK79" s="66"/>
      <c r="BL79" s="66"/>
      <c r="BR79" s="48"/>
      <c r="BS79" s="51"/>
      <c r="BT79" s="51"/>
      <c r="BU79" s="48"/>
      <c r="BV79" s="48"/>
      <c r="BW79" s="48"/>
      <c r="BX79" s="48"/>
    </row>
    <row r="80" spans="1:76" ht="33.75" customHeight="1" x14ac:dyDescent="0.2">
      <c r="A80" s="55"/>
      <c r="B80" s="55"/>
      <c r="C80" s="55"/>
      <c r="D80" s="55"/>
      <c r="E80" s="55"/>
      <c r="F80" s="56"/>
      <c r="G80" s="59" t="s">
        <v>78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57" t="s">
        <v>80</v>
      </c>
      <c r="AA80" s="58"/>
      <c r="AB80" s="58"/>
      <c r="AC80" s="58"/>
      <c r="AD80" s="58"/>
      <c r="AE80" s="62" t="s">
        <v>81</v>
      </c>
      <c r="AF80" s="64"/>
      <c r="AG80" s="64"/>
      <c r="AH80" s="64"/>
      <c r="AI80" s="64"/>
      <c r="AJ80" s="64"/>
      <c r="AK80" s="64"/>
      <c r="AL80" s="64"/>
      <c r="AM80" s="64"/>
      <c r="AN80" s="65"/>
      <c r="AO80" s="143">
        <v>2952</v>
      </c>
      <c r="AP80" s="143"/>
      <c r="AQ80" s="143"/>
      <c r="AR80" s="143"/>
      <c r="AS80" s="143"/>
      <c r="AT80" s="143"/>
      <c r="AU80" s="143"/>
      <c r="AV80" s="143"/>
      <c r="AW80" s="66"/>
      <c r="AX80" s="66"/>
      <c r="AY80" s="66"/>
      <c r="AZ80" s="66"/>
      <c r="BA80" s="66"/>
      <c r="BB80" s="66"/>
      <c r="BC80" s="66"/>
      <c r="BD80" s="66"/>
      <c r="BE80" s="66">
        <f t="shared" si="1"/>
        <v>2952</v>
      </c>
      <c r="BF80" s="66"/>
      <c r="BG80" s="66"/>
      <c r="BH80" s="66"/>
      <c r="BI80" s="66"/>
      <c r="BJ80" s="66"/>
      <c r="BK80" s="66"/>
      <c r="BL80" s="66"/>
      <c r="BR80" s="48"/>
      <c r="BS80" s="48"/>
      <c r="BT80" s="48"/>
      <c r="BU80" s="48"/>
      <c r="BV80" s="48"/>
      <c r="BW80" s="48"/>
      <c r="BX80" s="48"/>
    </row>
    <row r="81" spans="1:76" ht="33.75" customHeight="1" x14ac:dyDescent="0.2">
      <c r="A81" s="56"/>
      <c r="B81" s="67"/>
      <c r="C81" s="67"/>
      <c r="D81" s="67"/>
      <c r="E81" s="67"/>
      <c r="F81" s="68"/>
      <c r="G81" s="59" t="s">
        <v>101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 t="s">
        <v>83</v>
      </c>
      <c r="AA81" s="63"/>
      <c r="AB81" s="63"/>
      <c r="AC81" s="63"/>
      <c r="AD81" s="57"/>
      <c r="AE81" s="62" t="s">
        <v>81</v>
      </c>
      <c r="AF81" s="64"/>
      <c r="AG81" s="64"/>
      <c r="AH81" s="64"/>
      <c r="AI81" s="64"/>
      <c r="AJ81" s="64"/>
      <c r="AK81" s="64"/>
      <c r="AL81" s="64"/>
      <c r="AM81" s="64"/>
      <c r="AN81" s="65"/>
      <c r="AO81" s="69">
        <v>20</v>
      </c>
      <c r="AP81" s="70"/>
      <c r="AQ81" s="70"/>
      <c r="AR81" s="70"/>
      <c r="AS81" s="70"/>
      <c r="AT81" s="70"/>
      <c r="AU81" s="70"/>
      <c r="AV81" s="71"/>
      <c r="AW81" s="66"/>
      <c r="AX81" s="66"/>
      <c r="AY81" s="66"/>
      <c r="AZ81" s="66"/>
      <c r="BA81" s="66"/>
      <c r="BB81" s="66"/>
      <c r="BC81" s="66"/>
      <c r="BD81" s="66"/>
      <c r="BE81" s="66">
        <f t="shared" si="1"/>
        <v>20</v>
      </c>
      <c r="BF81" s="66"/>
      <c r="BG81" s="66"/>
      <c r="BH81" s="66"/>
      <c r="BI81" s="66"/>
      <c r="BJ81" s="66"/>
      <c r="BK81" s="66"/>
      <c r="BL81" s="66"/>
      <c r="BR81" s="48"/>
      <c r="BS81" s="48"/>
      <c r="BT81" s="48"/>
      <c r="BU81" s="48"/>
      <c r="BV81" s="48"/>
      <c r="BW81" s="48"/>
      <c r="BX81" s="48"/>
    </row>
    <row r="82" spans="1:76" ht="34.5" customHeight="1" x14ac:dyDescent="0.2">
      <c r="A82" s="55"/>
      <c r="B82" s="55"/>
      <c r="C82" s="55"/>
      <c r="D82" s="55"/>
      <c r="E82" s="55"/>
      <c r="F82" s="56"/>
      <c r="G82" s="59" t="s">
        <v>120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57" t="s">
        <v>98</v>
      </c>
      <c r="AA82" s="58"/>
      <c r="AB82" s="58"/>
      <c r="AC82" s="58"/>
      <c r="AD82" s="58"/>
      <c r="AE82" s="62" t="s">
        <v>81</v>
      </c>
      <c r="AF82" s="64"/>
      <c r="AG82" s="64"/>
      <c r="AH82" s="64"/>
      <c r="AI82" s="64"/>
      <c r="AJ82" s="64"/>
      <c r="AK82" s="64"/>
      <c r="AL82" s="64"/>
      <c r="AM82" s="64"/>
      <c r="AN82" s="65"/>
      <c r="AO82" s="72">
        <f>17+40</f>
        <v>57</v>
      </c>
      <c r="AP82" s="73"/>
      <c r="AQ82" s="73"/>
      <c r="AR82" s="73"/>
      <c r="AS82" s="73"/>
      <c r="AT82" s="73"/>
      <c r="AU82" s="73"/>
      <c r="AV82" s="74"/>
      <c r="AW82" s="66"/>
      <c r="AX82" s="66"/>
      <c r="AY82" s="66"/>
      <c r="AZ82" s="66"/>
      <c r="BA82" s="66"/>
      <c r="BB82" s="66"/>
      <c r="BC82" s="66"/>
      <c r="BD82" s="66"/>
      <c r="BE82" s="66">
        <f t="shared" si="1"/>
        <v>57</v>
      </c>
      <c r="BF82" s="66"/>
      <c r="BG82" s="66"/>
      <c r="BH82" s="66"/>
      <c r="BI82" s="66"/>
      <c r="BJ82" s="66"/>
      <c r="BK82" s="66"/>
      <c r="BL82" s="66"/>
      <c r="BR82" s="48"/>
      <c r="BS82" s="48"/>
      <c r="BT82" s="48"/>
      <c r="BU82" s="48"/>
      <c r="BV82" s="48"/>
      <c r="BW82" s="48"/>
      <c r="BX82" s="48"/>
    </row>
    <row r="83" spans="1:76" ht="20.25" customHeight="1" x14ac:dyDescent="0.2">
      <c r="A83" s="55"/>
      <c r="B83" s="55"/>
      <c r="C83" s="55"/>
      <c r="D83" s="55"/>
      <c r="E83" s="55"/>
      <c r="F83" s="56"/>
      <c r="G83" s="59" t="s">
        <v>113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57" t="s">
        <v>98</v>
      </c>
      <c r="AA83" s="58"/>
      <c r="AB83" s="58"/>
      <c r="AC83" s="58"/>
      <c r="AD83" s="58"/>
      <c r="AE83" s="62" t="s">
        <v>81</v>
      </c>
      <c r="AF83" s="64"/>
      <c r="AG83" s="64"/>
      <c r="AH83" s="64"/>
      <c r="AI83" s="64"/>
      <c r="AJ83" s="64"/>
      <c r="AK83" s="64"/>
      <c r="AL83" s="64"/>
      <c r="AM83" s="64"/>
      <c r="AN83" s="65"/>
      <c r="AO83" s="72">
        <v>5</v>
      </c>
      <c r="AP83" s="73"/>
      <c r="AQ83" s="73"/>
      <c r="AR83" s="73"/>
      <c r="AS83" s="73"/>
      <c r="AT83" s="73"/>
      <c r="AU83" s="73"/>
      <c r="AV83" s="74"/>
      <c r="AW83" s="66"/>
      <c r="AX83" s="66"/>
      <c r="AY83" s="66"/>
      <c r="AZ83" s="66"/>
      <c r="BA83" s="66"/>
      <c r="BB83" s="66"/>
      <c r="BC83" s="66"/>
      <c r="BD83" s="66"/>
      <c r="BE83" s="66">
        <f t="shared" si="1"/>
        <v>5</v>
      </c>
      <c r="BF83" s="66"/>
      <c r="BG83" s="66"/>
      <c r="BH83" s="66"/>
      <c r="BI83" s="66"/>
      <c r="BJ83" s="66"/>
      <c r="BK83" s="66"/>
      <c r="BL83" s="66"/>
      <c r="BR83" s="48"/>
      <c r="BS83" s="48"/>
      <c r="BT83" s="48"/>
      <c r="BU83" s="48"/>
      <c r="BV83" s="48"/>
      <c r="BW83" s="48"/>
      <c r="BX83" s="48"/>
    </row>
    <row r="84" spans="1:76" ht="20.25" customHeight="1" x14ac:dyDescent="0.2">
      <c r="A84" s="56"/>
      <c r="B84" s="67"/>
      <c r="C84" s="67"/>
      <c r="D84" s="67"/>
      <c r="E84" s="67"/>
      <c r="F84" s="68"/>
      <c r="G84" s="59" t="s">
        <v>100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2" t="s">
        <v>83</v>
      </c>
      <c r="AA84" s="63"/>
      <c r="AB84" s="63"/>
      <c r="AC84" s="63"/>
      <c r="AD84" s="57"/>
      <c r="AE84" s="62" t="s">
        <v>81</v>
      </c>
      <c r="AF84" s="64"/>
      <c r="AG84" s="64"/>
      <c r="AH84" s="64"/>
      <c r="AI84" s="64"/>
      <c r="AJ84" s="64"/>
      <c r="AK84" s="64"/>
      <c r="AL84" s="64"/>
      <c r="AM84" s="64"/>
      <c r="AN84" s="65"/>
      <c r="AO84" s="69">
        <v>3000</v>
      </c>
      <c r="AP84" s="70"/>
      <c r="AQ84" s="70"/>
      <c r="AR84" s="70"/>
      <c r="AS84" s="70"/>
      <c r="AT84" s="70"/>
      <c r="AU84" s="70"/>
      <c r="AV84" s="71"/>
      <c r="AW84" s="66"/>
      <c r="AX84" s="66"/>
      <c r="AY84" s="66"/>
      <c r="AZ84" s="66"/>
      <c r="BA84" s="66"/>
      <c r="BB84" s="66"/>
      <c r="BC84" s="66"/>
      <c r="BD84" s="66"/>
      <c r="BE84" s="66">
        <f>AO84+AW84</f>
        <v>3000</v>
      </c>
      <c r="BF84" s="66"/>
      <c r="BG84" s="66"/>
      <c r="BH84" s="66"/>
      <c r="BI84" s="66"/>
      <c r="BJ84" s="66"/>
      <c r="BK84" s="66"/>
      <c r="BL84" s="66"/>
      <c r="BR84" s="48"/>
      <c r="BS84" s="48"/>
      <c r="BT84" s="48"/>
      <c r="BU84" s="48"/>
      <c r="BV84" s="48"/>
      <c r="BW84" s="48"/>
      <c r="BX84" s="48"/>
    </row>
    <row r="85" spans="1:76" ht="32.25" customHeight="1" x14ac:dyDescent="0.2">
      <c r="A85" s="56"/>
      <c r="B85" s="67"/>
      <c r="C85" s="67"/>
      <c r="D85" s="67"/>
      <c r="E85" s="67"/>
      <c r="F85" s="68"/>
      <c r="G85" s="59" t="s">
        <v>102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 t="s">
        <v>83</v>
      </c>
      <c r="AA85" s="63"/>
      <c r="AB85" s="63"/>
      <c r="AC85" s="63"/>
      <c r="AD85" s="57"/>
      <c r="AE85" s="62" t="s">
        <v>81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9">
        <v>20</v>
      </c>
      <c r="AP85" s="70"/>
      <c r="AQ85" s="70"/>
      <c r="AR85" s="70"/>
      <c r="AS85" s="70"/>
      <c r="AT85" s="70"/>
      <c r="AU85" s="70"/>
      <c r="AV85" s="71"/>
      <c r="AW85" s="66"/>
      <c r="AX85" s="66"/>
      <c r="AY85" s="66"/>
      <c r="AZ85" s="66"/>
      <c r="BA85" s="66"/>
      <c r="BB85" s="66"/>
      <c r="BC85" s="66"/>
      <c r="BD85" s="66"/>
      <c r="BE85" s="66">
        <f>AO85+AW85</f>
        <v>20</v>
      </c>
      <c r="BF85" s="66"/>
      <c r="BG85" s="66"/>
      <c r="BH85" s="66"/>
      <c r="BI85" s="66"/>
      <c r="BJ85" s="66"/>
      <c r="BK85" s="66"/>
      <c r="BL85" s="66"/>
      <c r="BR85" s="48"/>
      <c r="BS85" s="48"/>
      <c r="BT85" s="48"/>
      <c r="BU85" s="48"/>
      <c r="BV85" s="48"/>
      <c r="BW85" s="48"/>
      <c r="BX85" s="48"/>
    </row>
    <row r="86" spans="1:76" ht="20.25" customHeight="1" x14ac:dyDescent="0.2">
      <c r="A86" s="55"/>
      <c r="B86" s="55"/>
      <c r="C86" s="55"/>
      <c r="D86" s="55"/>
      <c r="E86" s="55"/>
      <c r="F86" s="56"/>
      <c r="G86" s="59" t="s">
        <v>123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57" t="s">
        <v>83</v>
      </c>
      <c r="AA86" s="58"/>
      <c r="AB86" s="58"/>
      <c r="AC86" s="58"/>
      <c r="AD86" s="58"/>
      <c r="AE86" s="62" t="s">
        <v>81</v>
      </c>
      <c r="AF86" s="64"/>
      <c r="AG86" s="64"/>
      <c r="AH86" s="64"/>
      <c r="AI86" s="64"/>
      <c r="AJ86" s="64"/>
      <c r="AK86" s="64"/>
      <c r="AL86" s="64"/>
      <c r="AM86" s="64"/>
      <c r="AN86" s="65"/>
      <c r="AO86" s="72">
        <v>100</v>
      </c>
      <c r="AP86" s="73"/>
      <c r="AQ86" s="73"/>
      <c r="AR86" s="73"/>
      <c r="AS86" s="73"/>
      <c r="AT86" s="73"/>
      <c r="AU86" s="73"/>
      <c r="AV86" s="74"/>
      <c r="AW86" s="66"/>
      <c r="AX86" s="66"/>
      <c r="AY86" s="66"/>
      <c r="AZ86" s="66"/>
      <c r="BA86" s="66"/>
      <c r="BB86" s="66"/>
      <c r="BC86" s="66"/>
      <c r="BD86" s="66"/>
      <c r="BE86" s="66">
        <f>AO86+AW86</f>
        <v>100</v>
      </c>
      <c r="BF86" s="66"/>
      <c r="BG86" s="66"/>
      <c r="BH86" s="66"/>
      <c r="BI86" s="66"/>
      <c r="BJ86" s="66"/>
      <c r="BK86" s="66"/>
      <c r="BL86" s="66"/>
      <c r="BR86" s="48"/>
      <c r="BS86" s="48"/>
      <c r="BT86" s="48"/>
      <c r="BU86" s="48"/>
      <c r="BV86" s="48"/>
      <c r="BW86" s="48"/>
      <c r="BX86" s="48"/>
    </row>
    <row r="87" spans="1:76" ht="33.75" customHeight="1" x14ac:dyDescent="0.2">
      <c r="A87" s="56"/>
      <c r="B87" s="67"/>
      <c r="C87" s="67"/>
      <c r="D87" s="67"/>
      <c r="E87" s="67"/>
      <c r="F87" s="68"/>
      <c r="G87" s="59" t="s">
        <v>115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2" t="s">
        <v>83</v>
      </c>
      <c r="AA87" s="63"/>
      <c r="AB87" s="63"/>
      <c r="AC87" s="63"/>
      <c r="AD87" s="57"/>
      <c r="AE87" s="62" t="s">
        <v>81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9"/>
      <c r="AP87" s="70"/>
      <c r="AQ87" s="70"/>
      <c r="AR87" s="70"/>
      <c r="AS87" s="70"/>
      <c r="AT87" s="70"/>
      <c r="AU87" s="70"/>
      <c r="AV87" s="71"/>
      <c r="AW87" s="66">
        <v>5</v>
      </c>
      <c r="AX87" s="66"/>
      <c r="AY87" s="66"/>
      <c r="AZ87" s="66"/>
      <c r="BA87" s="66"/>
      <c r="BB87" s="66"/>
      <c r="BC87" s="66"/>
      <c r="BD87" s="66"/>
      <c r="BE87" s="66">
        <f>AO87+AW87</f>
        <v>5</v>
      </c>
      <c r="BF87" s="66"/>
      <c r="BG87" s="66"/>
      <c r="BH87" s="66"/>
      <c r="BI87" s="66"/>
      <c r="BJ87" s="66"/>
      <c r="BK87" s="66"/>
      <c r="BL87" s="66"/>
    </row>
    <row r="88" spans="1:76" s="2" customFormat="1" ht="18" customHeight="1" x14ac:dyDescent="0.2">
      <c r="A88" s="83">
        <v>0</v>
      </c>
      <c r="B88" s="83"/>
      <c r="C88" s="83"/>
      <c r="D88" s="83"/>
      <c r="E88" s="83"/>
      <c r="F88" s="84"/>
      <c r="G88" s="85" t="s">
        <v>57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136"/>
      <c r="AA88" s="137"/>
      <c r="AB88" s="137"/>
      <c r="AC88" s="137"/>
      <c r="AD88" s="137"/>
      <c r="AE88" s="140"/>
      <c r="AF88" s="141"/>
      <c r="AG88" s="141"/>
      <c r="AH88" s="141"/>
      <c r="AI88" s="141"/>
      <c r="AJ88" s="141"/>
      <c r="AK88" s="141"/>
      <c r="AL88" s="141"/>
      <c r="AM88" s="141"/>
      <c r="AN88" s="142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</row>
    <row r="89" spans="1:76" ht="34.5" customHeight="1" x14ac:dyDescent="0.2">
      <c r="A89" s="55">
        <v>0</v>
      </c>
      <c r="B89" s="55"/>
      <c r="C89" s="55"/>
      <c r="D89" s="55"/>
      <c r="E89" s="55"/>
      <c r="F89" s="56"/>
      <c r="G89" s="75" t="s">
        <v>86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57" t="s">
        <v>53</v>
      </c>
      <c r="AA89" s="58"/>
      <c r="AB89" s="58"/>
      <c r="AC89" s="58"/>
      <c r="AD89" s="58"/>
      <c r="AE89" s="62" t="s">
        <v>70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54">
        <f>(47700)/AO75</f>
        <v>53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>
        <f t="shared" ref="BE89:BE101" si="2">AO89+AW89</f>
        <v>53</v>
      </c>
      <c r="BF89" s="54"/>
      <c r="BG89" s="54"/>
      <c r="BH89" s="54"/>
      <c r="BI89" s="54"/>
      <c r="BJ89" s="54"/>
      <c r="BK89" s="54"/>
      <c r="BL89" s="54"/>
    </row>
    <row r="90" spans="1:76" ht="34.5" customHeight="1" x14ac:dyDescent="0.2">
      <c r="A90" s="55"/>
      <c r="B90" s="55"/>
      <c r="C90" s="55"/>
      <c r="D90" s="55"/>
      <c r="E90" s="55"/>
      <c r="F90" s="56"/>
      <c r="G90" s="75" t="s">
        <v>87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57" t="s">
        <v>53</v>
      </c>
      <c r="AA90" s="58"/>
      <c r="AB90" s="58"/>
      <c r="AC90" s="58"/>
      <c r="AD90" s="58"/>
      <c r="AE90" s="62" t="s">
        <v>70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54">
        <f>(247500)/AO76</f>
        <v>55</v>
      </c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>
        <f t="shared" si="2"/>
        <v>55</v>
      </c>
      <c r="BF90" s="54"/>
      <c r="BG90" s="54"/>
      <c r="BH90" s="54"/>
      <c r="BI90" s="54"/>
      <c r="BJ90" s="54"/>
      <c r="BK90" s="54"/>
      <c r="BL90" s="54"/>
    </row>
    <row r="91" spans="1:76" ht="20.100000000000001" customHeight="1" x14ac:dyDescent="0.2">
      <c r="A91" s="55"/>
      <c r="B91" s="55"/>
      <c r="C91" s="55"/>
      <c r="D91" s="55"/>
      <c r="E91" s="55"/>
      <c r="F91" s="56"/>
      <c r="G91" s="59" t="s">
        <v>109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7" t="s">
        <v>53</v>
      </c>
      <c r="AA91" s="58"/>
      <c r="AB91" s="58"/>
      <c r="AC91" s="58"/>
      <c r="AD91" s="58"/>
      <c r="AE91" s="62" t="s">
        <v>70</v>
      </c>
      <c r="AF91" s="63"/>
      <c r="AG91" s="63"/>
      <c r="AH91" s="63"/>
      <c r="AI91" s="63"/>
      <c r="AJ91" s="63"/>
      <c r="AK91" s="63"/>
      <c r="AL91" s="63"/>
      <c r="AM91" s="63"/>
      <c r="AN91" s="57"/>
      <c r="AO91" s="53">
        <f t="shared" ref="AO91:AO96" si="3">AO64/AO77</f>
        <v>15513.88</v>
      </c>
      <c r="AP91" s="53"/>
      <c r="AQ91" s="53"/>
      <c r="AR91" s="53"/>
      <c r="AS91" s="53"/>
      <c r="AT91" s="53"/>
      <c r="AU91" s="53"/>
      <c r="AV91" s="53"/>
      <c r="AW91" s="54"/>
      <c r="AX91" s="54"/>
      <c r="AY91" s="54"/>
      <c r="AZ91" s="54"/>
      <c r="BA91" s="54"/>
      <c r="BB91" s="54"/>
      <c r="BC91" s="54"/>
      <c r="BD91" s="54"/>
      <c r="BE91" s="54">
        <f t="shared" si="2"/>
        <v>15513.88</v>
      </c>
      <c r="BF91" s="54"/>
      <c r="BG91" s="54"/>
      <c r="BH91" s="54"/>
      <c r="BI91" s="54"/>
      <c r="BJ91" s="54"/>
      <c r="BK91" s="54"/>
      <c r="BL91" s="54"/>
    </row>
    <row r="92" spans="1:76" ht="20.100000000000001" customHeight="1" x14ac:dyDescent="0.2">
      <c r="A92" s="55"/>
      <c r="B92" s="55"/>
      <c r="C92" s="55"/>
      <c r="D92" s="55"/>
      <c r="E92" s="55"/>
      <c r="F92" s="56"/>
      <c r="G92" s="59" t="s">
        <v>90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57" t="s">
        <v>53</v>
      </c>
      <c r="AA92" s="58"/>
      <c r="AB92" s="58"/>
      <c r="AC92" s="58"/>
      <c r="AD92" s="58"/>
      <c r="AE92" s="62" t="s">
        <v>70</v>
      </c>
      <c r="AF92" s="63"/>
      <c r="AG92" s="63"/>
      <c r="AH92" s="63"/>
      <c r="AI92" s="63"/>
      <c r="AJ92" s="63"/>
      <c r="AK92" s="63"/>
      <c r="AL92" s="63"/>
      <c r="AM92" s="63"/>
      <c r="AN92" s="57"/>
      <c r="AO92" s="53">
        <f t="shared" si="3"/>
        <v>340.00068103653757</v>
      </c>
      <c r="AP92" s="53"/>
      <c r="AQ92" s="53"/>
      <c r="AR92" s="53"/>
      <c r="AS92" s="53"/>
      <c r="AT92" s="53"/>
      <c r="AU92" s="53"/>
      <c r="AV92" s="53"/>
      <c r="AW92" s="54"/>
      <c r="AX92" s="54"/>
      <c r="AY92" s="54"/>
      <c r="AZ92" s="54"/>
      <c r="BA92" s="54"/>
      <c r="BB92" s="54"/>
      <c r="BC92" s="54"/>
      <c r="BD92" s="54"/>
      <c r="BE92" s="54">
        <f t="shared" si="2"/>
        <v>340.00068103653757</v>
      </c>
      <c r="BF92" s="54"/>
      <c r="BG92" s="54"/>
      <c r="BH92" s="54"/>
      <c r="BI92" s="54"/>
      <c r="BJ92" s="54"/>
      <c r="BK92" s="54"/>
      <c r="BL92" s="54"/>
    </row>
    <row r="93" spans="1:76" ht="20.100000000000001" customHeight="1" x14ac:dyDescent="0.2">
      <c r="A93" s="55"/>
      <c r="B93" s="55"/>
      <c r="C93" s="55"/>
      <c r="D93" s="55"/>
      <c r="E93" s="55"/>
      <c r="F93" s="56"/>
      <c r="G93" s="59" t="s">
        <v>122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57" t="s">
        <v>53</v>
      </c>
      <c r="AA93" s="58"/>
      <c r="AB93" s="58"/>
      <c r="AC93" s="58"/>
      <c r="AD93" s="58"/>
      <c r="AE93" s="62" t="s">
        <v>70</v>
      </c>
      <c r="AF93" s="63"/>
      <c r="AG93" s="63"/>
      <c r="AH93" s="63"/>
      <c r="AI93" s="63"/>
      <c r="AJ93" s="63"/>
      <c r="AK93" s="63"/>
      <c r="AL93" s="63"/>
      <c r="AM93" s="63"/>
      <c r="AN93" s="57"/>
      <c r="AO93" s="53">
        <f t="shared" si="3"/>
        <v>328.57211538461536</v>
      </c>
      <c r="AP93" s="53"/>
      <c r="AQ93" s="53"/>
      <c r="AR93" s="53"/>
      <c r="AS93" s="53"/>
      <c r="AT93" s="53"/>
      <c r="AU93" s="53"/>
      <c r="AV93" s="53"/>
      <c r="AW93" s="54"/>
      <c r="AX93" s="54"/>
      <c r="AY93" s="54"/>
      <c r="AZ93" s="54"/>
      <c r="BA93" s="54"/>
      <c r="BB93" s="54"/>
      <c r="BC93" s="54"/>
      <c r="BD93" s="54"/>
      <c r="BE93" s="54">
        <f t="shared" si="2"/>
        <v>328.57211538461536</v>
      </c>
      <c r="BF93" s="54"/>
      <c r="BG93" s="54"/>
      <c r="BH93" s="54"/>
      <c r="BI93" s="54"/>
      <c r="BJ93" s="54"/>
      <c r="BK93" s="54"/>
      <c r="BL93" s="54"/>
    </row>
    <row r="94" spans="1:76" ht="34.5" customHeight="1" x14ac:dyDescent="0.2">
      <c r="A94" s="55"/>
      <c r="B94" s="55"/>
      <c r="C94" s="55"/>
      <c r="D94" s="55"/>
      <c r="E94" s="55"/>
      <c r="F94" s="56"/>
      <c r="G94" s="59" t="s">
        <v>79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57" t="s">
        <v>53</v>
      </c>
      <c r="AA94" s="58"/>
      <c r="AB94" s="58"/>
      <c r="AC94" s="58"/>
      <c r="AD94" s="58"/>
      <c r="AE94" s="62" t="s">
        <v>70</v>
      </c>
      <c r="AF94" s="63"/>
      <c r="AG94" s="63"/>
      <c r="AH94" s="63"/>
      <c r="AI94" s="63"/>
      <c r="AJ94" s="63"/>
      <c r="AK94" s="63"/>
      <c r="AL94" s="63"/>
      <c r="AM94" s="63"/>
      <c r="AN94" s="57"/>
      <c r="AO94" s="53">
        <f t="shared" si="3"/>
        <v>9.7079945799457992</v>
      </c>
      <c r="AP94" s="53"/>
      <c r="AQ94" s="53"/>
      <c r="AR94" s="53"/>
      <c r="AS94" s="53"/>
      <c r="AT94" s="53"/>
      <c r="AU94" s="53"/>
      <c r="AV94" s="53"/>
      <c r="AW94" s="54"/>
      <c r="AX94" s="54"/>
      <c r="AY94" s="54"/>
      <c r="AZ94" s="54"/>
      <c r="BA94" s="54"/>
      <c r="BB94" s="54"/>
      <c r="BC94" s="54"/>
      <c r="BD94" s="54"/>
      <c r="BE94" s="54">
        <f t="shared" si="2"/>
        <v>9.7079945799457992</v>
      </c>
      <c r="BF94" s="54"/>
      <c r="BG94" s="54"/>
      <c r="BH94" s="54"/>
      <c r="BI94" s="54"/>
      <c r="BJ94" s="54"/>
      <c r="BK94" s="54"/>
      <c r="BL94" s="54"/>
    </row>
    <row r="95" spans="1:76" ht="19.5" customHeight="1" x14ac:dyDescent="0.2">
      <c r="A95" s="55"/>
      <c r="B95" s="55"/>
      <c r="C95" s="55"/>
      <c r="D95" s="55"/>
      <c r="E95" s="55"/>
      <c r="F95" s="56"/>
      <c r="G95" s="59" t="s">
        <v>106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57" t="s">
        <v>53</v>
      </c>
      <c r="AA95" s="58"/>
      <c r="AB95" s="58"/>
      <c r="AC95" s="58"/>
      <c r="AD95" s="58"/>
      <c r="AE95" s="62" t="s">
        <v>70</v>
      </c>
      <c r="AF95" s="63"/>
      <c r="AG95" s="63"/>
      <c r="AH95" s="63"/>
      <c r="AI95" s="63"/>
      <c r="AJ95" s="63"/>
      <c r="AK95" s="63"/>
      <c r="AL95" s="63"/>
      <c r="AM95" s="63"/>
      <c r="AN95" s="57"/>
      <c r="AO95" s="53">
        <f t="shared" si="3"/>
        <v>454</v>
      </c>
      <c r="AP95" s="53"/>
      <c r="AQ95" s="53"/>
      <c r="AR95" s="53"/>
      <c r="AS95" s="53"/>
      <c r="AT95" s="53"/>
      <c r="AU95" s="53"/>
      <c r="AV95" s="53"/>
      <c r="AW95" s="54"/>
      <c r="AX95" s="54"/>
      <c r="AY95" s="54"/>
      <c r="AZ95" s="54"/>
      <c r="BA95" s="54"/>
      <c r="BB95" s="54"/>
      <c r="BC95" s="54"/>
      <c r="BD95" s="54"/>
      <c r="BE95" s="54">
        <f t="shared" si="2"/>
        <v>454</v>
      </c>
      <c r="BF95" s="54"/>
      <c r="BG95" s="54"/>
      <c r="BH95" s="54"/>
      <c r="BI95" s="54"/>
      <c r="BJ95" s="54"/>
      <c r="BK95" s="54"/>
      <c r="BL95" s="54"/>
    </row>
    <row r="96" spans="1:76" ht="36" customHeight="1" x14ac:dyDescent="0.2">
      <c r="A96" s="55"/>
      <c r="B96" s="55"/>
      <c r="C96" s="55"/>
      <c r="D96" s="55"/>
      <c r="E96" s="55"/>
      <c r="F96" s="56"/>
      <c r="G96" s="59" t="s">
        <v>121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57" t="s">
        <v>53</v>
      </c>
      <c r="AA96" s="58"/>
      <c r="AB96" s="58"/>
      <c r="AC96" s="58"/>
      <c r="AD96" s="58"/>
      <c r="AE96" s="62" t="s">
        <v>70</v>
      </c>
      <c r="AF96" s="63"/>
      <c r="AG96" s="63"/>
      <c r="AH96" s="63"/>
      <c r="AI96" s="63"/>
      <c r="AJ96" s="63"/>
      <c r="AK96" s="63"/>
      <c r="AL96" s="63"/>
      <c r="AM96" s="63"/>
      <c r="AN96" s="57"/>
      <c r="AO96" s="53">
        <f t="shared" si="3"/>
        <v>83.245614035087726</v>
      </c>
      <c r="AP96" s="53"/>
      <c r="AQ96" s="53"/>
      <c r="AR96" s="53"/>
      <c r="AS96" s="53"/>
      <c r="AT96" s="53"/>
      <c r="AU96" s="53"/>
      <c r="AV96" s="53"/>
      <c r="AW96" s="54"/>
      <c r="AX96" s="54"/>
      <c r="AY96" s="54"/>
      <c r="AZ96" s="54"/>
      <c r="BA96" s="54"/>
      <c r="BB96" s="54"/>
      <c r="BC96" s="54"/>
      <c r="BD96" s="54"/>
      <c r="BE96" s="54">
        <f t="shared" si="2"/>
        <v>83.245614035087726</v>
      </c>
      <c r="BF96" s="54"/>
      <c r="BG96" s="54"/>
      <c r="BH96" s="54"/>
      <c r="BI96" s="54"/>
      <c r="BJ96" s="54"/>
      <c r="BK96" s="54"/>
      <c r="BL96" s="54"/>
    </row>
    <row r="97" spans="1:73" ht="20.100000000000001" customHeight="1" x14ac:dyDescent="0.2">
      <c r="A97" s="55"/>
      <c r="B97" s="55"/>
      <c r="C97" s="55"/>
      <c r="D97" s="55"/>
      <c r="E97" s="55"/>
      <c r="F97" s="56"/>
      <c r="G97" s="59" t="s">
        <v>104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57" t="s">
        <v>53</v>
      </c>
      <c r="AA97" s="58"/>
      <c r="AB97" s="58"/>
      <c r="AC97" s="58"/>
      <c r="AD97" s="58"/>
      <c r="AE97" s="62" t="s">
        <v>70</v>
      </c>
      <c r="AF97" s="63"/>
      <c r="AG97" s="63"/>
      <c r="AH97" s="63"/>
      <c r="AI97" s="63"/>
      <c r="AJ97" s="63"/>
      <c r="AK97" s="63"/>
      <c r="AL97" s="63"/>
      <c r="AM97" s="63"/>
      <c r="AN97" s="57"/>
      <c r="AO97" s="53">
        <f>1138/AO83</f>
        <v>227.6</v>
      </c>
      <c r="AP97" s="53"/>
      <c r="AQ97" s="53"/>
      <c r="AR97" s="53"/>
      <c r="AS97" s="53"/>
      <c r="AT97" s="53"/>
      <c r="AU97" s="53"/>
      <c r="AV97" s="53"/>
      <c r="AW97" s="54"/>
      <c r="AX97" s="54"/>
      <c r="AY97" s="54"/>
      <c r="AZ97" s="54"/>
      <c r="BA97" s="54"/>
      <c r="BB97" s="54"/>
      <c r="BC97" s="54"/>
      <c r="BD97" s="54"/>
      <c r="BE97" s="54">
        <f t="shared" si="2"/>
        <v>227.6</v>
      </c>
      <c r="BF97" s="54"/>
      <c r="BG97" s="54"/>
      <c r="BH97" s="54"/>
      <c r="BI97" s="54"/>
      <c r="BJ97" s="54"/>
      <c r="BK97" s="54"/>
      <c r="BL97" s="54"/>
    </row>
    <row r="98" spans="1:73" ht="33" customHeight="1" x14ac:dyDescent="0.2">
      <c r="A98" s="55"/>
      <c r="B98" s="55"/>
      <c r="C98" s="55"/>
      <c r="D98" s="55"/>
      <c r="E98" s="55"/>
      <c r="F98" s="56"/>
      <c r="G98" s="59" t="s">
        <v>107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57" t="s">
        <v>53</v>
      </c>
      <c r="AA98" s="58"/>
      <c r="AB98" s="58"/>
      <c r="AC98" s="58"/>
      <c r="AD98" s="58"/>
      <c r="AE98" s="62" t="s">
        <v>70</v>
      </c>
      <c r="AF98" s="63"/>
      <c r="AG98" s="63"/>
      <c r="AH98" s="63"/>
      <c r="AI98" s="63"/>
      <c r="AJ98" s="63"/>
      <c r="AK98" s="63"/>
      <c r="AL98" s="63"/>
      <c r="AM98" s="63"/>
      <c r="AN98" s="57"/>
      <c r="AO98" s="53">
        <f>1827/AO84*100</f>
        <v>60.9</v>
      </c>
      <c r="AP98" s="53"/>
      <c r="AQ98" s="53"/>
      <c r="AR98" s="53"/>
      <c r="AS98" s="53"/>
      <c r="AT98" s="53"/>
      <c r="AU98" s="53"/>
      <c r="AV98" s="53"/>
      <c r="AW98" s="54"/>
      <c r="AX98" s="54"/>
      <c r="AY98" s="54"/>
      <c r="AZ98" s="54"/>
      <c r="BA98" s="54"/>
      <c r="BB98" s="54"/>
      <c r="BC98" s="54"/>
      <c r="BD98" s="54"/>
      <c r="BE98" s="54">
        <f t="shared" si="2"/>
        <v>60.9</v>
      </c>
      <c r="BF98" s="54"/>
      <c r="BG98" s="54"/>
      <c r="BH98" s="54"/>
      <c r="BI98" s="54"/>
      <c r="BJ98" s="54"/>
      <c r="BK98" s="54"/>
      <c r="BL98" s="54"/>
    </row>
    <row r="99" spans="1:73" ht="20.25" customHeight="1" x14ac:dyDescent="0.2">
      <c r="A99" s="55"/>
      <c r="B99" s="55"/>
      <c r="C99" s="55"/>
      <c r="D99" s="55"/>
      <c r="E99" s="55"/>
      <c r="F99" s="56"/>
      <c r="G99" s="59" t="s">
        <v>108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57" t="s">
        <v>53</v>
      </c>
      <c r="AA99" s="58"/>
      <c r="AB99" s="58"/>
      <c r="AC99" s="58"/>
      <c r="AD99" s="58"/>
      <c r="AE99" s="62" t="s">
        <v>70</v>
      </c>
      <c r="AF99" s="63"/>
      <c r="AG99" s="63"/>
      <c r="AH99" s="63"/>
      <c r="AI99" s="63"/>
      <c r="AJ99" s="63"/>
      <c r="AK99" s="63"/>
      <c r="AL99" s="63"/>
      <c r="AM99" s="63"/>
      <c r="AN99" s="57"/>
      <c r="AO99" s="53">
        <f>AO71/AO85</f>
        <v>113.3</v>
      </c>
      <c r="AP99" s="53"/>
      <c r="AQ99" s="53"/>
      <c r="AR99" s="53"/>
      <c r="AS99" s="53"/>
      <c r="AT99" s="53"/>
      <c r="AU99" s="53"/>
      <c r="AV99" s="53"/>
      <c r="AW99" s="54"/>
      <c r="AX99" s="54"/>
      <c r="AY99" s="54"/>
      <c r="AZ99" s="54"/>
      <c r="BA99" s="54"/>
      <c r="BB99" s="54"/>
      <c r="BC99" s="54"/>
      <c r="BD99" s="54"/>
      <c r="BE99" s="54">
        <f t="shared" si="2"/>
        <v>113.3</v>
      </c>
      <c r="BF99" s="54"/>
      <c r="BG99" s="54"/>
      <c r="BH99" s="54"/>
      <c r="BI99" s="54"/>
      <c r="BJ99" s="54"/>
      <c r="BK99" s="54"/>
      <c r="BL99" s="54"/>
    </row>
    <row r="100" spans="1:73" ht="19.5" customHeight="1" x14ac:dyDescent="0.2">
      <c r="A100" s="55"/>
      <c r="B100" s="55"/>
      <c r="C100" s="55"/>
      <c r="D100" s="55"/>
      <c r="E100" s="55"/>
      <c r="F100" s="56"/>
      <c r="G100" s="59" t="s">
        <v>105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57" t="s">
        <v>53</v>
      </c>
      <c r="AA100" s="58"/>
      <c r="AB100" s="58"/>
      <c r="AC100" s="58"/>
      <c r="AD100" s="58"/>
      <c r="AE100" s="62" t="s">
        <v>70</v>
      </c>
      <c r="AF100" s="63"/>
      <c r="AG100" s="63"/>
      <c r="AH100" s="63"/>
      <c r="AI100" s="63"/>
      <c r="AJ100" s="63"/>
      <c r="AK100" s="63"/>
      <c r="AL100" s="63"/>
      <c r="AM100" s="63"/>
      <c r="AN100" s="57"/>
      <c r="AO100" s="53">
        <f>AO72/AO86</f>
        <v>12</v>
      </c>
      <c r="AP100" s="53"/>
      <c r="AQ100" s="53"/>
      <c r="AR100" s="53"/>
      <c r="AS100" s="53"/>
      <c r="AT100" s="53"/>
      <c r="AU100" s="53"/>
      <c r="AV100" s="53"/>
      <c r="AW100" s="54"/>
      <c r="AX100" s="54"/>
      <c r="AY100" s="54"/>
      <c r="AZ100" s="54"/>
      <c r="BA100" s="54"/>
      <c r="BB100" s="54"/>
      <c r="BC100" s="54"/>
      <c r="BD100" s="54"/>
      <c r="BE100" s="54">
        <f t="shared" si="2"/>
        <v>12</v>
      </c>
      <c r="BF100" s="54"/>
      <c r="BG100" s="54"/>
      <c r="BH100" s="54"/>
      <c r="BI100" s="54"/>
      <c r="BJ100" s="54"/>
      <c r="BK100" s="54"/>
      <c r="BL100" s="54"/>
    </row>
    <row r="101" spans="1:73" ht="35.25" customHeight="1" x14ac:dyDescent="0.2">
      <c r="A101" s="55"/>
      <c r="B101" s="55"/>
      <c r="C101" s="55"/>
      <c r="D101" s="55"/>
      <c r="E101" s="55"/>
      <c r="F101" s="56"/>
      <c r="G101" s="59" t="s">
        <v>116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57" t="s">
        <v>53</v>
      </c>
      <c r="AA101" s="58"/>
      <c r="AB101" s="58"/>
      <c r="AC101" s="58"/>
      <c r="AD101" s="58"/>
      <c r="AE101" s="62" t="s">
        <v>70</v>
      </c>
      <c r="AF101" s="63"/>
      <c r="AG101" s="63"/>
      <c r="AH101" s="63"/>
      <c r="AI101" s="63"/>
      <c r="AJ101" s="63"/>
      <c r="AK101" s="63"/>
      <c r="AL101" s="63"/>
      <c r="AM101" s="63"/>
      <c r="AN101" s="57"/>
      <c r="AO101" s="53"/>
      <c r="AP101" s="53"/>
      <c r="AQ101" s="53"/>
      <c r="AR101" s="53"/>
      <c r="AS101" s="53"/>
      <c r="AT101" s="53"/>
      <c r="AU101" s="53"/>
      <c r="AV101" s="53"/>
      <c r="AW101" s="54">
        <f>AW73/AW87</f>
        <v>200000</v>
      </c>
      <c r="AX101" s="54"/>
      <c r="AY101" s="54"/>
      <c r="AZ101" s="54"/>
      <c r="BA101" s="54"/>
      <c r="BB101" s="54"/>
      <c r="BC101" s="54"/>
      <c r="BD101" s="54"/>
      <c r="BE101" s="54">
        <f t="shared" si="2"/>
        <v>200000</v>
      </c>
      <c r="BF101" s="54"/>
      <c r="BG101" s="54"/>
      <c r="BH101" s="54"/>
      <c r="BI101" s="54"/>
      <c r="BJ101" s="54"/>
      <c r="BK101" s="54"/>
      <c r="BL101" s="54"/>
    </row>
    <row r="102" spans="1:73" s="2" customFormat="1" ht="18" customHeight="1" x14ac:dyDescent="0.2">
      <c r="A102" s="83">
        <v>0</v>
      </c>
      <c r="B102" s="83"/>
      <c r="C102" s="83"/>
      <c r="D102" s="83"/>
      <c r="E102" s="83"/>
      <c r="F102" s="84"/>
      <c r="G102" s="85" t="s">
        <v>58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136"/>
      <c r="AA102" s="137"/>
      <c r="AB102" s="137"/>
      <c r="AC102" s="137"/>
      <c r="AD102" s="137"/>
      <c r="AE102" s="140"/>
      <c r="AF102" s="141"/>
      <c r="AG102" s="141"/>
      <c r="AH102" s="141"/>
      <c r="AI102" s="141"/>
      <c r="AJ102" s="141"/>
      <c r="AK102" s="141"/>
      <c r="AL102" s="141"/>
      <c r="AM102" s="141"/>
      <c r="AN102" s="142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U102" s="1"/>
    </row>
    <row r="103" spans="1:73" ht="78.75" customHeight="1" x14ac:dyDescent="0.2">
      <c r="A103" s="55">
        <v>0</v>
      </c>
      <c r="B103" s="55"/>
      <c r="C103" s="55"/>
      <c r="D103" s="55"/>
      <c r="E103" s="55"/>
      <c r="F103" s="56"/>
      <c r="G103" s="75" t="s">
        <v>59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57" t="s">
        <v>60</v>
      </c>
      <c r="AA103" s="58"/>
      <c r="AB103" s="58"/>
      <c r="AC103" s="58"/>
      <c r="AD103" s="58"/>
      <c r="AE103" s="62" t="s">
        <v>70</v>
      </c>
      <c r="AF103" s="64"/>
      <c r="AG103" s="64"/>
      <c r="AH103" s="64"/>
      <c r="AI103" s="64"/>
      <c r="AJ103" s="64"/>
      <c r="AK103" s="64"/>
      <c r="AL103" s="64"/>
      <c r="AM103" s="64"/>
      <c r="AN103" s="65"/>
      <c r="AO103" s="54">
        <v>100</v>
      </c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>
        <f>AO103+AW103</f>
        <v>100</v>
      </c>
      <c r="BF103" s="54"/>
      <c r="BG103" s="54"/>
      <c r="BH103" s="54"/>
      <c r="BI103" s="54"/>
      <c r="BJ103" s="54"/>
      <c r="BK103" s="54"/>
      <c r="BL103" s="54"/>
    </row>
    <row r="104" spans="1:73" ht="15.7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3" ht="15.7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</row>
    <row r="106" spans="1:73" ht="39" customHeight="1" x14ac:dyDescent="0.25">
      <c r="A106" s="145" t="s">
        <v>75</v>
      </c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41"/>
      <c r="AO106" s="126" t="s">
        <v>91</v>
      </c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36"/>
      <c r="BI106" s="36"/>
      <c r="BJ106" s="36"/>
      <c r="BK106" s="36"/>
      <c r="BL106" s="36"/>
    </row>
    <row r="107" spans="1:73" ht="14.25" customHeight="1" x14ac:dyDescent="0.2">
      <c r="W107" s="124" t="s">
        <v>5</v>
      </c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29"/>
      <c r="AO107" s="123" t="s">
        <v>92</v>
      </c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</row>
    <row r="108" spans="1:73" ht="15.75" customHeight="1" x14ac:dyDescent="0.2">
      <c r="A108" s="139" t="s">
        <v>3</v>
      </c>
      <c r="B108" s="139"/>
      <c r="C108" s="139"/>
      <c r="D108" s="139"/>
      <c r="E108" s="139"/>
      <c r="F108" s="139"/>
    </row>
    <row r="109" spans="1:73" ht="18" customHeight="1" x14ac:dyDescent="0.25">
      <c r="A109" s="144" t="s">
        <v>62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8"/>
    </row>
    <row r="110" spans="1:73" x14ac:dyDescent="0.2">
      <c r="A110" s="46" t="s">
        <v>34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8"/>
    </row>
    <row r="111" spans="1:73" ht="10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</row>
    <row r="112" spans="1:73" ht="15.75" customHeight="1" x14ac:dyDescent="0.25">
      <c r="A112" s="134" t="s">
        <v>63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3"/>
      <c r="AO112" s="126" t="s">
        <v>93</v>
      </c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</row>
    <row r="113" spans="1:59" x14ac:dyDescent="0.2">
      <c r="W113" s="124" t="s">
        <v>5</v>
      </c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29"/>
      <c r="AO113" s="123" t="s">
        <v>92</v>
      </c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</row>
    <row r="114" spans="1:59" ht="17.25" customHeight="1" x14ac:dyDescent="0.2">
      <c r="A114" s="132">
        <f>AO7</f>
        <v>44951</v>
      </c>
      <c r="B114" s="133"/>
      <c r="C114" s="133"/>
      <c r="D114" s="133"/>
      <c r="E114" s="133"/>
      <c r="F114" s="133"/>
      <c r="G114" s="133"/>
      <c r="H114" s="133"/>
    </row>
    <row r="115" spans="1:59" x14ac:dyDescent="0.2">
      <c r="A115" s="131" t="s">
        <v>32</v>
      </c>
      <c r="B115" s="131"/>
      <c r="C115" s="131"/>
      <c r="D115" s="131"/>
      <c r="E115" s="131"/>
      <c r="F115" s="131"/>
      <c r="G115" s="131"/>
      <c r="H115" s="13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59" ht="24" customHeight="1" x14ac:dyDescent="0.2">
      <c r="A116" s="28" t="s">
        <v>33</v>
      </c>
      <c r="B116" s="28"/>
      <c r="C116" s="28"/>
      <c r="D116" s="28"/>
      <c r="E116" s="28"/>
      <c r="F116" s="28"/>
      <c r="G116" s="28"/>
      <c r="H116" s="28"/>
    </row>
  </sheetData>
  <mergeCells count="436">
    <mergeCell ref="AW84:BD84"/>
    <mergeCell ref="A77:F77"/>
    <mergeCell ref="A81:F81"/>
    <mergeCell ref="G81:Y81"/>
    <mergeCell ref="Z81:AD81"/>
    <mergeCell ref="AE81:AN81"/>
    <mergeCell ref="AO81:AV81"/>
    <mergeCell ref="A78:F78"/>
    <mergeCell ref="G78:Y78"/>
    <mergeCell ref="Z78:AD78"/>
    <mergeCell ref="AE78:AN78"/>
    <mergeCell ref="AO78:AV78"/>
    <mergeCell ref="AW78:BD78"/>
    <mergeCell ref="BE84:BL84"/>
    <mergeCell ref="BE82:BL82"/>
    <mergeCell ref="BE83:BL83"/>
    <mergeCell ref="AO83:AV83"/>
    <mergeCell ref="AW77:BD77"/>
    <mergeCell ref="BE77:BL77"/>
    <mergeCell ref="BE78:BL78"/>
    <mergeCell ref="AW81:BD81"/>
    <mergeCell ref="AW83:BD83"/>
    <mergeCell ref="AO84:AV84"/>
    <mergeCell ref="G77:Y77"/>
    <mergeCell ref="Z77:AD77"/>
    <mergeCell ref="AE77:AN77"/>
    <mergeCell ref="AO77:AV77"/>
    <mergeCell ref="AO68:AV68"/>
    <mergeCell ref="AE71:AN71"/>
    <mergeCell ref="G72:Y72"/>
    <mergeCell ref="Z72:AD72"/>
    <mergeCell ref="BE64:BL64"/>
    <mergeCell ref="G82:Y82"/>
    <mergeCell ref="G83:Y83"/>
    <mergeCell ref="Z82:AD82"/>
    <mergeCell ref="AE82:AN82"/>
    <mergeCell ref="AO82:AV82"/>
    <mergeCell ref="AW82:BD82"/>
    <mergeCell ref="AE64:AN64"/>
    <mergeCell ref="AO71:AV71"/>
    <mergeCell ref="AO64:AV64"/>
    <mergeCell ref="AW71:BD71"/>
    <mergeCell ref="AW64:BD64"/>
    <mergeCell ref="A64:F64"/>
    <mergeCell ref="G71:Y71"/>
    <mergeCell ref="G64:Y64"/>
    <mergeCell ref="Z71:AD71"/>
    <mergeCell ref="Z64:AD64"/>
    <mergeCell ref="AE68:AN68"/>
    <mergeCell ref="Z69:AD69"/>
    <mergeCell ref="Z70:AD70"/>
    <mergeCell ref="BE71:BL71"/>
    <mergeCell ref="AO69:AV69"/>
    <mergeCell ref="AO70:AV70"/>
    <mergeCell ref="AO72:AV72"/>
    <mergeCell ref="AW69:BD69"/>
    <mergeCell ref="AW70:BD70"/>
    <mergeCell ref="AW72:BD72"/>
    <mergeCell ref="BE69:BL69"/>
    <mergeCell ref="BE70:BL70"/>
    <mergeCell ref="BE72:BL72"/>
    <mergeCell ref="AE69:AN69"/>
    <mergeCell ref="AE70:AN70"/>
    <mergeCell ref="AE72:AN72"/>
    <mergeCell ref="A70:F70"/>
    <mergeCell ref="A72:F72"/>
    <mergeCell ref="G69:Y69"/>
    <mergeCell ref="G70:Y70"/>
    <mergeCell ref="A69:F69"/>
    <mergeCell ref="A71:F71"/>
    <mergeCell ref="AO89:AV89"/>
    <mergeCell ref="AW89:BD89"/>
    <mergeCell ref="A89:F89"/>
    <mergeCell ref="G89:Y89"/>
    <mergeCell ref="G75:Y75"/>
    <mergeCell ref="Z89:AD89"/>
    <mergeCell ref="AE89:AN89"/>
    <mergeCell ref="A82:F82"/>
    <mergeCell ref="A80:F80"/>
    <mergeCell ref="Z83:AD83"/>
    <mergeCell ref="BE68:BL68"/>
    <mergeCell ref="AW68:BD68"/>
    <mergeCell ref="Z68:AD68"/>
    <mergeCell ref="Z85:AD85"/>
    <mergeCell ref="AE85:AN85"/>
    <mergeCell ref="AO85:AV85"/>
    <mergeCell ref="AW80:BD80"/>
    <mergeCell ref="AO74:AV74"/>
    <mergeCell ref="Z75:AD75"/>
    <mergeCell ref="AE75:AN75"/>
    <mergeCell ref="A103:F103"/>
    <mergeCell ref="G103:Y103"/>
    <mergeCell ref="Z103:AD103"/>
    <mergeCell ref="AE103:AN103"/>
    <mergeCell ref="BE103:BL103"/>
    <mergeCell ref="A94:F94"/>
    <mergeCell ref="BE102:BL102"/>
    <mergeCell ref="AE99:AN99"/>
    <mergeCell ref="AO103:AV103"/>
    <mergeCell ref="AE98:AN98"/>
    <mergeCell ref="AE102:AN102"/>
    <mergeCell ref="AE88:AN88"/>
    <mergeCell ref="AW94:BD94"/>
    <mergeCell ref="AO80:AV80"/>
    <mergeCell ref="AE94:AN94"/>
    <mergeCell ref="A109:V109"/>
    <mergeCell ref="AO102:AV102"/>
    <mergeCell ref="W107:AM107"/>
    <mergeCell ref="AO107:BG107"/>
    <mergeCell ref="A106:V106"/>
    <mergeCell ref="AW102:BD102"/>
    <mergeCell ref="A102:F102"/>
    <mergeCell ref="AW103:BD103"/>
    <mergeCell ref="G102:Y102"/>
    <mergeCell ref="Z102:AD102"/>
    <mergeCell ref="Z80:AD80"/>
    <mergeCell ref="AE80:AN80"/>
    <mergeCell ref="G94:Y94"/>
    <mergeCell ref="Z94:AD94"/>
    <mergeCell ref="A88:F88"/>
    <mergeCell ref="BE67:BL67"/>
    <mergeCell ref="BE80:BL80"/>
    <mergeCell ref="AE67:AN67"/>
    <mergeCell ref="A75:F75"/>
    <mergeCell ref="A76:F76"/>
    <mergeCell ref="BE88:BL88"/>
    <mergeCell ref="G88:Y88"/>
    <mergeCell ref="G80:Y80"/>
    <mergeCell ref="Z74:AD74"/>
    <mergeCell ref="BE74:BL74"/>
    <mergeCell ref="BE75:BL75"/>
    <mergeCell ref="BE89:BL89"/>
    <mergeCell ref="AO88:AV88"/>
    <mergeCell ref="AW88:BD88"/>
    <mergeCell ref="Z88:AD88"/>
    <mergeCell ref="AO75:AV75"/>
    <mergeCell ref="AW75:BD75"/>
    <mergeCell ref="AW76:BD76"/>
    <mergeCell ref="AW85:BD85"/>
    <mergeCell ref="BE85:BL85"/>
    <mergeCell ref="AW74:BD74"/>
    <mergeCell ref="AE74:AN74"/>
    <mergeCell ref="BE62:BL62"/>
    <mergeCell ref="A62:F62"/>
    <mergeCell ref="Z63:AD63"/>
    <mergeCell ref="AE63:AN63"/>
    <mergeCell ref="BE63:BL63"/>
    <mergeCell ref="AW62:BD62"/>
    <mergeCell ref="Z67:AD67"/>
    <mergeCell ref="A63:F63"/>
    <mergeCell ref="G63:Y63"/>
    <mergeCell ref="AO63:AV63"/>
    <mergeCell ref="AW63:BD63"/>
    <mergeCell ref="A67:F67"/>
    <mergeCell ref="AO67:AV67"/>
    <mergeCell ref="AW67:BD67"/>
    <mergeCell ref="G67:Y67"/>
    <mergeCell ref="AE65:AN65"/>
    <mergeCell ref="AO65:AV65"/>
    <mergeCell ref="AW65:BD65"/>
    <mergeCell ref="G62:Y62"/>
    <mergeCell ref="Z62:AD62"/>
    <mergeCell ref="AE62:AN62"/>
    <mergeCell ref="AO62:AV62"/>
    <mergeCell ref="A108:F108"/>
    <mergeCell ref="BE58:BL58"/>
    <mergeCell ref="G59:Y59"/>
    <mergeCell ref="AW58:BD58"/>
    <mergeCell ref="Z59:AD59"/>
    <mergeCell ref="A59:F59"/>
    <mergeCell ref="A51:C52"/>
    <mergeCell ref="A58:F58"/>
    <mergeCell ref="AE58:AN58"/>
    <mergeCell ref="A55:C55"/>
    <mergeCell ref="D55:AA55"/>
    <mergeCell ref="AB55:AI55"/>
    <mergeCell ref="AJ55:AQ55"/>
    <mergeCell ref="A54:C54"/>
    <mergeCell ref="AB54:AI54"/>
    <mergeCell ref="AB53:AI53"/>
    <mergeCell ref="A115:H115"/>
    <mergeCell ref="A114:H114"/>
    <mergeCell ref="A112:V112"/>
    <mergeCell ref="W112:AM112"/>
    <mergeCell ref="I23:S23"/>
    <mergeCell ref="A25:BL25"/>
    <mergeCell ref="A33:BL33"/>
    <mergeCell ref="A61:F61"/>
    <mergeCell ref="Z61:AD61"/>
    <mergeCell ref="AE61:AN61"/>
    <mergeCell ref="A47:C47"/>
    <mergeCell ref="AO113:BG113"/>
    <mergeCell ref="W113:AM113"/>
    <mergeCell ref="W106:AM106"/>
    <mergeCell ref="G29:BL29"/>
    <mergeCell ref="AO112:BG112"/>
    <mergeCell ref="AO106:BG106"/>
    <mergeCell ref="D47:AB47"/>
    <mergeCell ref="AC47:AJ47"/>
    <mergeCell ref="AK47:AR47"/>
    <mergeCell ref="G31:BL31"/>
    <mergeCell ref="A22:T22"/>
    <mergeCell ref="BD22:BL22"/>
    <mergeCell ref="T23:W23"/>
    <mergeCell ref="A23:H23"/>
    <mergeCell ref="B17:L17"/>
    <mergeCell ref="A26:BL26"/>
    <mergeCell ref="A28:BL28"/>
    <mergeCell ref="A29:F29"/>
    <mergeCell ref="A31:F31"/>
    <mergeCell ref="B16:L16"/>
    <mergeCell ref="N16:AS16"/>
    <mergeCell ref="AU16:BB16"/>
    <mergeCell ref="B13:L13"/>
    <mergeCell ref="B14:L14"/>
    <mergeCell ref="N14:AS14"/>
    <mergeCell ref="AU14:BB14"/>
    <mergeCell ref="N13:AS13"/>
    <mergeCell ref="AU13:BB13"/>
    <mergeCell ref="AW59:BD59"/>
    <mergeCell ref="AR55:AY55"/>
    <mergeCell ref="AE59:AN59"/>
    <mergeCell ref="AO6:BF6"/>
    <mergeCell ref="AO4:BL4"/>
    <mergeCell ref="AO5:BL5"/>
    <mergeCell ref="A10:BL10"/>
    <mergeCell ref="AO7:AU7"/>
    <mergeCell ref="AW7:BF7"/>
    <mergeCell ref="D46:AB46"/>
    <mergeCell ref="D51:AA52"/>
    <mergeCell ref="AC46:AJ46"/>
    <mergeCell ref="AJ53:AQ53"/>
    <mergeCell ref="D53:AA53"/>
    <mergeCell ref="AB51:AI52"/>
    <mergeCell ref="AJ51:AQ52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45:C45"/>
    <mergeCell ref="G39:BL39"/>
    <mergeCell ref="A43:C44"/>
    <mergeCell ref="A41:AZ41"/>
    <mergeCell ref="AS43:AZ44"/>
    <mergeCell ref="D43:AB44"/>
    <mergeCell ref="AS45:AZ45"/>
    <mergeCell ref="G61:Y61"/>
    <mergeCell ref="AO59:AV59"/>
    <mergeCell ref="AR53:AY53"/>
    <mergeCell ref="BE59:BL59"/>
    <mergeCell ref="AO58:AV58"/>
    <mergeCell ref="AJ54:AQ54"/>
    <mergeCell ref="AR54:AY54"/>
    <mergeCell ref="Z58:AD58"/>
    <mergeCell ref="A57:BL57"/>
    <mergeCell ref="D54:AA54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N17:AS17"/>
    <mergeCell ref="AU17:BB17"/>
    <mergeCell ref="B19:L19"/>
    <mergeCell ref="N19:Y19"/>
    <mergeCell ref="AA19:AI19"/>
    <mergeCell ref="D45:AB45"/>
    <mergeCell ref="AC45:AJ45"/>
    <mergeCell ref="G30:BL30"/>
    <mergeCell ref="AK43:AR44"/>
    <mergeCell ref="AS42:AZ42"/>
    <mergeCell ref="A60:F60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G65:Y65"/>
    <mergeCell ref="A74:F74"/>
    <mergeCell ref="G74:Y74"/>
    <mergeCell ref="A68:F68"/>
    <mergeCell ref="G68:Y68"/>
    <mergeCell ref="A66:F66"/>
    <mergeCell ref="G66:Y66"/>
    <mergeCell ref="A73:F73"/>
    <mergeCell ref="AO73:AV73"/>
    <mergeCell ref="Z66:AD66"/>
    <mergeCell ref="AE66:AN66"/>
    <mergeCell ref="BE65:BL65"/>
    <mergeCell ref="A90:F90"/>
    <mergeCell ref="G90:Y90"/>
    <mergeCell ref="Z90:AD90"/>
    <mergeCell ref="AE90:AN90"/>
    <mergeCell ref="AO90:AV90"/>
    <mergeCell ref="A65:F65"/>
    <mergeCell ref="BE99:BL99"/>
    <mergeCell ref="Z65:AD65"/>
    <mergeCell ref="G76:Y76"/>
    <mergeCell ref="BE76:BL76"/>
    <mergeCell ref="Z76:AD76"/>
    <mergeCell ref="AE76:AN76"/>
    <mergeCell ref="AO76:AV76"/>
    <mergeCell ref="G73:Y73"/>
    <mergeCell ref="Z73:AD73"/>
    <mergeCell ref="AE73:AN73"/>
    <mergeCell ref="BE90:BL90"/>
    <mergeCell ref="BE94:BL94"/>
    <mergeCell ref="AO98:AV98"/>
    <mergeCell ref="AW98:BD98"/>
    <mergeCell ref="BE98:BL98"/>
    <mergeCell ref="AW90:BD90"/>
    <mergeCell ref="AO94:AV94"/>
    <mergeCell ref="A99:F99"/>
    <mergeCell ref="G99:Y99"/>
    <mergeCell ref="Z99:AD99"/>
    <mergeCell ref="AE97:AN97"/>
    <mergeCell ref="AW97:BD97"/>
    <mergeCell ref="G86:Y86"/>
    <mergeCell ref="Z86:AD86"/>
    <mergeCell ref="A86:F86"/>
    <mergeCell ref="AW86:BD86"/>
    <mergeCell ref="A97:F97"/>
    <mergeCell ref="AE83:AN83"/>
    <mergeCell ref="AE86:AN86"/>
    <mergeCell ref="A85:F85"/>
    <mergeCell ref="G85:Y85"/>
    <mergeCell ref="A84:F84"/>
    <mergeCell ref="G84:Y84"/>
    <mergeCell ref="A83:F83"/>
    <mergeCell ref="Z84:AD84"/>
    <mergeCell ref="AE84:AN84"/>
    <mergeCell ref="BE86:BL86"/>
    <mergeCell ref="A96:F96"/>
    <mergeCell ref="Z96:AD96"/>
    <mergeCell ref="Z95:AD95"/>
    <mergeCell ref="AE96:AN96"/>
    <mergeCell ref="AW96:BD96"/>
    <mergeCell ref="AW91:BD91"/>
    <mergeCell ref="BE93:BL93"/>
    <mergeCell ref="BE91:BL91"/>
    <mergeCell ref="G91:Y91"/>
    <mergeCell ref="A100:F100"/>
    <mergeCell ref="A92:F92"/>
    <mergeCell ref="A95:F95"/>
    <mergeCell ref="G96:Y96"/>
    <mergeCell ref="G95:Y95"/>
    <mergeCell ref="G97:Y97"/>
    <mergeCell ref="G100:Y100"/>
    <mergeCell ref="A98:F98"/>
    <mergeCell ref="G98:Y98"/>
    <mergeCell ref="G92:Y92"/>
    <mergeCell ref="AE100:AN100"/>
    <mergeCell ref="AE92:AN92"/>
    <mergeCell ref="AE95:AN95"/>
    <mergeCell ref="Z97:AD97"/>
    <mergeCell ref="Z100:AD100"/>
    <mergeCell ref="AO96:AV96"/>
    <mergeCell ref="Z98:AD98"/>
    <mergeCell ref="Z93:AD93"/>
    <mergeCell ref="Z92:AD92"/>
    <mergeCell ref="AO99:AV99"/>
    <mergeCell ref="AW100:BD100"/>
    <mergeCell ref="AW92:BD92"/>
    <mergeCell ref="AO97:AV97"/>
    <mergeCell ref="AO100:AV100"/>
    <mergeCell ref="AO92:AV92"/>
    <mergeCell ref="BE96:BL96"/>
    <mergeCell ref="BE97:BL97"/>
    <mergeCell ref="BE100:BL100"/>
    <mergeCell ref="BE92:BL92"/>
    <mergeCell ref="AW99:BD99"/>
    <mergeCell ref="AE91:AN91"/>
    <mergeCell ref="AO91:AV91"/>
    <mergeCell ref="A79:F79"/>
    <mergeCell ref="AW79:BD79"/>
    <mergeCell ref="BE79:BL79"/>
    <mergeCell ref="AO66:AV66"/>
    <mergeCell ref="AW66:BD66"/>
    <mergeCell ref="BE66:BL66"/>
    <mergeCell ref="G79:Y79"/>
    <mergeCell ref="AO86:AV86"/>
    <mergeCell ref="A87:F87"/>
    <mergeCell ref="AO87:AV87"/>
    <mergeCell ref="AW87:BD87"/>
    <mergeCell ref="BE87:BL87"/>
    <mergeCell ref="G93:Y93"/>
    <mergeCell ref="AW73:BD73"/>
    <mergeCell ref="BE73:BL73"/>
    <mergeCell ref="Z79:AD79"/>
    <mergeCell ref="AE79:AN79"/>
    <mergeCell ref="AO79:AV79"/>
    <mergeCell ref="AE101:AN101"/>
    <mergeCell ref="AO93:AV93"/>
    <mergeCell ref="G87:Y87"/>
    <mergeCell ref="Z87:AD87"/>
    <mergeCell ref="AE87:AN87"/>
    <mergeCell ref="BE81:BL81"/>
    <mergeCell ref="AW101:BD101"/>
    <mergeCell ref="AO95:AV95"/>
    <mergeCell ref="AW95:BD95"/>
    <mergeCell ref="BE95:BL95"/>
    <mergeCell ref="AO101:AV101"/>
    <mergeCell ref="AW93:BD93"/>
    <mergeCell ref="A91:F91"/>
    <mergeCell ref="Z91:AD91"/>
    <mergeCell ref="BE101:BL101"/>
    <mergeCell ref="A93:F93"/>
    <mergeCell ref="A101:F101"/>
    <mergeCell ref="G101:Y101"/>
    <mergeCell ref="Z101:AD101"/>
    <mergeCell ref="AE93:AN93"/>
  </mergeCells>
  <phoneticPr fontId="0" type="noConversion"/>
  <conditionalFormatting sqref="G62 G103">
    <cfRule type="cellIs" dxfId="5" priority="2" stopIfTrue="1" operator="equal">
      <formula>$G61</formula>
    </cfRule>
  </conditionalFormatting>
  <conditionalFormatting sqref="D47:I47">
    <cfRule type="cellIs" dxfId="4" priority="3" stopIfTrue="1" operator="equal">
      <formula>$D46</formula>
    </cfRule>
  </conditionalFormatting>
  <conditionalFormatting sqref="A61:F103">
    <cfRule type="cellIs" dxfId="3" priority="4" stopIfTrue="1" operator="equal">
      <formula>0</formula>
    </cfRule>
  </conditionalFormatting>
  <conditionalFormatting sqref="G102:L102 G88:L88 D46 G61:L61">
    <cfRule type="cellIs" dxfId="2" priority="5" stopIfTrue="1" operator="equal">
      <formula>#REF!</formula>
    </cfRule>
  </conditionalFormatting>
  <conditionalFormatting sqref="G75:G87 G63:G73 G89:G101">
    <cfRule type="cellIs" dxfId="1" priority="7" stopIfTrue="1" operator="equal">
      <formula>#REF!</formula>
    </cfRule>
  </conditionalFormatting>
  <conditionalFormatting sqref="G74:L74">
    <cfRule type="cellIs" dxfId="0" priority="8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5" min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2023-01-24T09:56:41Z</cp:lastPrinted>
  <dcterms:created xsi:type="dcterms:W3CDTF">2016-08-15T09:54:21Z</dcterms:created>
  <dcterms:modified xsi:type="dcterms:W3CDTF">2023-01-30T09:43:02Z</dcterms:modified>
</cp:coreProperties>
</file>